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urbenp\OneDrive - United States Olympic and Paralympic Committee\Desktop\USA Shooting\Pete 2022\Rifle Selection Procedures\"/>
    </mc:Choice>
  </mc:AlternateContent>
  <xr:revisionPtr revIDLastSave="0" documentId="13_ncr:1_{AB308EC7-89CA-4585-B6FE-BBA269A16E38}" xr6:coauthVersionLast="47" xr6:coauthVersionMax="47" xr10:uidLastSave="{00000000-0000-0000-0000-000000000000}"/>
  <bookViews>
    <workbookView xWindow="-110" yWindow="-110" windowWidth="19420" windowHeight="10420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  <c r="B35" i="1"/>
  <c r="J35" i="5"/>
  <c r="L35" i="5"/>
  <c r="M35" i="5"/>
  <c r="J22" i="5"/>
  <c r="L22" i="5"/>
  <c r="M22" i="5"/>
  <c r="J36" i="5"/>
  <c r="L36" i="5"/>
  <c r="M36" i="5"/>
  <c r="J39" i="5"/>
  <c r="L39" i="5"/>
  <c r="M39" i="5"/>
  <c r="J27" i="5"/>
  <c r="J30" i="5"/>
  <c r="L30" i="5"/>
  <c r="M30" i="5"/>
  <c r="J40" i="5"/>
  <c r="L40" i="5"/>
  <c r="M40" i="5"/>
  <c r="J32" i="5"/>
  <c r="L32" i="5"/>
  <c r="M32" i="5"/>
  <c r="J31" i="5"/>
  <c r="L31" i="5"/>
  <c r="M31" i="5"/>
  <c r="J18" i="5"/>
  <c r="L18" i="5"/>
  <c r="M18" i="5"/>
  <c r="J33" i="5"/>
  <c r="J21" i="5"/>
  <c r="J25" i="5"/>
  <c r="L25" i="5"/>
  <c r="M25" i="5"/>
  <c r="J29" i="5"/>
  <c r="L29" i="5"/>
  <c r="M29" i="5"/>
  <c r="J26" i="5"/>
  <c r="L26" i="5"/>
  <c r="M26" i="5"/>
  <c r="J28" i="5"/>
  <c r="L28" i="5"/>
  <c r="M28" i="5"/>
  <c r="J19" i="5"/>
  <c r="L19" i="5"/>
  <c r="M19" i="5"/>
  <c r="J24" i="5"/>
  <c r="L24" i="5"/>
  <c r="M24" i="5"/>
  <c r="J23" i="5"/>
  <c r="L23" i="5"/>
  <c r="M23" i="5"/>
  <c r="J38" i="5"/>
  <c r="L38" i="5"/>
  <c r="M38" i="5"/>
  <c r="J20" i="5"/>
  <c r="L20" i="5"/>
  <c r="M20" i="5"/>
  <c r="J34" i="5"/>
  <c r="L34" i="5"/>
  <c r="M34" i="5"/>
  <c r="J41" i="5"/>
  <c r="L41" i="5"/>
  <c r="M41" i="5"/>
  <c r="J42" i="5"/>
  <c r="L42" i="5"/>
  <c r="M42" i="5"/>
  <c r="J43" i="5"/>
  <c r="L43" i="5"/>
  <c r="M43" i="5"/>
  <c r="J44" i="5"/>
  <c r="L44" i="5"/>
  <c r="M44" i="5"/>
  <c r="J45" i="5"/>
  <c r="L45" i="5"/>
  <c r="M45" i="5"/>
  <c r="J46" i="5"/>
  <c r="L46" i="5"/>
  <c r="M46" i="5"/>
  <c r="J47" i="5"/>
  <c r="L47" i="5"/>
  <c r="M47" i="5"/>
  <c r="J48" i="5"/>
  <c r="L48" i="5"/>
  <c r="M48" i="5"/>
  <c r="J49" i="5"/>
  <c r="L49" i="5"/>
  <c r="M49" i="5"/>
  <c r="J50" i="5"/>
  <c r="L50" i="5"/>
  <c r="M50" i="5"/>
  <c r="J51" i="5"/>
  <c r="L51" i="5"/>
  <c r="M51" i="5"/>
  <c r="J52" i="5"/>
  <c r="L52" i="5"/>
  <c r="M52" i="5"/>
  <c r="J53" i="5"/>
  <c r="L53" i="5"/>
  <c r="M53" i="5"/>
  <c r="J54" i="5"/>
  <c r="L54" i="5"/>
  <c r="M54" i="5"/>
  <c r="J55" i="5"/>
  <c r="L55" i="5"/>
  <c r="M55" i="5"/>
  <c r="J56" i="5"/>
  <c r="L56" i="5"/>
  <c r="M56" i="5"/>
  <c r="J57" i="5"/>
  <c r="L57" i="5"/>
  <c r="M57" i="5"/>
  <c r="J58" i="5"/>
  <c r="L58" i="5"/>
  <c r="M58" i="5"/>
  <c r="J59" i="5"/>
  <c r="L59" i="5"/>
  <c r="M59" i="5"/>
  <c r="J60" i="5"/>
  <c r="L60" i="5"/>
  <c r="M60" i="5"/>
  <c r="J61" i="5"/>
  <c r="L61" i="5"/>
  <c r="M61" i="5"/>
  <c r="J62" i="5"/>
  <c r="L62" i="5"/>
  <c r="M62" i="5"/>
  <c r="J63" i="5"/>
  <c r="L63" i="5"/>
  <c r="M63" i="5"/>
  <c r="J64" i="5"/>
  <c r="L64" i="5"/>
  <c r="M64" i="5"/>
  <c r="J65" i="5"/>
  <c r="L65" i="5"/>
  <c r="M65" i="5"/>
  <c r="J66" i="5"/>
  <c r="L66" i="5"/>
  <c r="M66" i="5"/>
  <c r="J67" i="5"/>
  <c r="L67" i="5"/>
  <c r="M67" i="5"/>
  <c r="J68" i="5"/>
  <c r="L68" i="5"/>
  <c r="M68" i="5"/>
  <c r="J69" i="5"/>
  <c r="L69" i="5"/>
  <c r="M69" i="5"/>
  <c r="J70" i="5"/>
  <c r="L70" i="5"/>
  <c r="M70" i="5"/>
  <c r="J71" i="5"/>
  <c r="L71" i="5"/>
  <c r="M71" i="5"/>
  <c r="J72" i="5"/>
  <c r="L72" i="5"/>
  <c r="M72" i="5"/>
  <c r="J73" i="5"/>
  <c r="L73" i="5"/>
  <c r="M73" i="5"/>
  <c r="J74" i="5"/>
  <c r="L74" i="5"/>
  <c r="M74" i="5"/>
  <c r="M37" i="5"/>
  <c r="L37" i="5"/>
  <c r="J37" i="5"/>
  <c r="C24" i="5"/>
  <c r="C31" i="5"/>
  <c r="C37" i="5"/>
  <c r="C25" i="5"/>
  <c r="C18" i="5"/>
  <c r="C19" i="5"/>
  <c r="C26" i="5"/>
  <c r="C32" i="5"/>
  <c r="C23" i="5"/>
  <c r="C27" i="5"/>
  <c r="C30" i="5"/>
  <c r="C21" i="5"/>
  <c r="C20" i="5"/>
  <c r="C34" i="5"/>
  <c r="C36" i="5"/>
  <c r="C22" i="5"/>
  <c r="C29" i="5"/>
  <c r="C28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33" i="5"/>
  <c r="C35" i="5"/>
  <c r="A14" i="4"/>
  <c r="A29" i="1"/>
  <c r="B29" i="1"/>
  <c r="A14" i="1"/>
  <c r="B14" i="1"/>
  <c r="A15" i="4"/>
  <c r="J52" i="2"/>
  <c r="J26" i="2"/>
  <c r="J28" i="2"/>
  <c r="J41" i="2"/>
  <c r="J37" i="2"/>
  <c r="J36" i="2"/>
  <c r="J49" i="2"/>
  <c r="J32" i="2"/>
  <c r="J53" i="2"/>
  <c r="J40" i="2"/>
  <c r="J56" i="2"/>
  <c r="J51" i="2"/>
  <c r="J57" i="2"/>
  <c r="J33" i="2"/>
  <c r="J29" i="2"/>
  <c r="J34" i="2"/>
  <c r="J47" i="2"/>
  <c r="J27" i="2"/>
  <c r="J22" i="2"/>
  <c r="J20" i="2"/>
  <c r="J43" i="2"/>
  <c r="J19" i="2"/>
  <c r="J58" i="2"/>
  <c r="J45" i="2"/>
  <c r="J38" i="2"/>
  <c r="J39" i="2"/>
  <c r="J48" i="2"/>
  <c r="J31" i="2"/>
  <c r="J44" i="2"/>
  <c r="J24" i="2"/>
  <c r="J42" i="2"/>
  <c r="J59" i="2"/>
  <c r="J25" i="2"/>
  <c r="J55" i="2"/>
  <c r="J18" i="2"/>
  <c r="J30" i="2"/>
  <c r="J21" i="2"/>
  <c r="J50" i="2"/>
  <c r="J54" i="2"/>
  <c r="J23" i="2"/>
  <c r="J35" i="2"/>
  <c r="J60" i="2"/>
  <c r="H60" i="3" s="1"/>
  <c r="J61" i="2"/>
  <c r="H61" i="3" s="1"/>
  <c r="J62" i="2"/>
  <c r="H62" i="3" s="1"/>
  <c r="J63" i="2"/>
  <c r="H63" i="3" s="1"/>
  <c r="J64" i="2"/>
  <c r="H64" i="3" s="1"/>
  <c r="J65" i="2"/>
  <c r="H65" i="3" s="1"/>
  <c r="J66" i="2"/>
  <c r="H66" i="3" s="1"/>
  <c r="J67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2" i="2"/>
  <c r="J46" i="2"/>
  <c r="C40" i="2"/>
  <c r="C27" i="2"/>
  <c r="C35" i="2"/>
  <c r="C33" i="2"/>
  <c r="C26" i="2"/>
  <c r="C18" i="2"/>
  <c r="C21" i="2"/>
  <c r="C20" i="2"/>
  <c r="C23" i="2"/>
  <c r="C28" i="2"/>
  <c r="C32" i="2"/>
  <c r="C41" i="2"/>
  <c r="C19" i="2"/>
  <c r="C37" i="2"/>
  <c r="C24" i="2"/>
  <c r="C36" i="2"/>
  <c r="C34" i="2"/>
  <c r="C25" i="2"/>
  <c r="C31" i="2"/>
  <c r="C39" i="2"/>
  <c r="C38" i="2"/>
  <c r="C30" i="2"/>
  <c r="C29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H59" i="3" l="1"/>
  <c r="H58" i="3"/>
  <c r="M19" i="3"/>
  <c r="M18" i="3"/>
  <c r="M34" i="3"/>
  <c r="M20" i="3"/>
  <c r="H57" i="3"/>
  <c r="H56" i="3"/>
  <c r="H20" i="3"/>
  <c r="H55" i="3"/>
  <c r="H38" i="3"/>
  <c r="H1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E40" i="7"/>
  <c r="F40" i="7" s="1"/>
  <c r="G40" i="7"/>
  <c r="H40" i="7"/>
  <c r="I40" i="7"/>
  <c r="J40" i="7"/>
  <c r="K40" i="7"/>
  <c r="E41" i="7"/>
  <c r="F41" i="7" s="1"/>
  <c r="G41" i="7"/>
  <c r="H41" i="7"/>
  <c r="I41" i="7"/>
  <c r="J41" i="7"/>
  <c r="K41" i="7"/>
  <c r="E42" i="7"/>
  <c r="F42" i="7" s="1"/>
  <c r="G42" i="7"/>
  <c r="H42" i="7"/>
  <c r="I42" i="7"/>
  <c r="J42" i="7"/>
  <c r="K42" i="7"/>
  <c r="E43" i="7"/>
  <c r="F43" i="7" s="1"/>
  <c r="G43" i="7"/>
  <c r="H43" i="7"/>
  <c r="I43" i="7"/>
  <c r="J43" i="7"/>
  <c r="K43" i="7"/>
  <c r="E44" i="7"/>
  <c r="F44" i="7" s="1"/>
  <c r="G44" i="7"/>
  <c r="H44" i="7"/>
  <c r="I44" i="7"/>
  <c r="J44" i="7"/>
  <c r="K44" i="7"/>
  <c r="E45" i="7"/>
  <c r="F45" i="7" s="1"/>
  <c r="G45" i="7"/>
  <c r="H45" i="7"/>
  <c r="I45" i="7"/>
  <c r="J45" i="7"/>
  <c r="K45" i="7"/>
  <c r="E46" i="7"/>
  <c r="F46" i="7" s="1"/>
  <c r="G46" i="7"/>
  <c r="H46" i="7"/>
  <c r="I46" i="7"/>
  <c r="J46" i="7"/>
  <c r="K46" i="7"/>
  <c r="E47" i="7"/>
  <c r="F47" i="7" s="1"/>
  <c r="G47" i="7"/>
  <c r="H47" i="7"/>
  <c r="I47" i="7"/>
  <c r="J47" i="7"/>
  <c r="K47" i="7"/>
  <c r="E48" i="7"/>
  <c r="F48" i="7" s="1"/>
  <c r="G48" i="7"/>
  <c r="H48" i="7"/>
  <c r="I48" i="7"/>
  <c r="J48" i="7"/>
  <c r="K48" i="7"/>
  <c r="E49" i="7"/>
  <c r="F49" i="7" s="1"/>
  <c r="G49" i="7"/>
  <c r="H49" i="7"/>
  <c r="I49" i="7"/>
  <c r="J49" i="7"/>
  <c r="K49" i="7"/>
  <c r="E50" i="7"/>
  <c r="F50" i="7" s="1"/>
  <c r="G50" i="7"/>
  <c r="H50" i="7"/>
  <c r="I50" i="7"/>
  <c r="J50" i="7"/>
  <c r="K50" i="7"/>
  <c r="E51" i="7"/>
  <c r="F51" i="7" s="1"/>
  <c r="G51" i="7"/>
  <c r="H51" i="7"/>
  <c r="I51" i="7"/>
  <c r="J51" i="7"/>
  <c r="K51" i="7"/>
  <c r="E52" i="7"/>
  <c r="F52" i="7" s="1"/>
  <c r="G52" i="7"/>
  <c r="H52" i="7"/>
  <c r="I52" i="7"/>
  <c r="J52" i="7"/>
  <c r="K52" i="7"/>
  <c r="E53" i="7"/>
  <c r="F53" i="7" s="1"/>
  <c r="G53" i="7"/>
  <c r="H53" i="7"/>
  <c r="I53" i="7"/>
  <c r="J53" i="7"/>
  <c r="K53" i="7"/>
  <c r="E54" i="7"/>
  <c r="F54" i="7" s="1"/>
  <c r="G54" i="7"/>
  <c r="H54" i="7"/>
  <c r="I54" i="7"/>
  <c r="J54" i="7"/>
  <c r="K54" i="7"/>
  <c r="E55" i="7"/>
  <c r="F55" i="7" s="1"/>
  <c r="G55" i="7"/>
  <c r="H55" i="7"/>
  <c r="I55" i="7"/>
  <c r="J55" i="7"/>
  <c r="K55" i="7"/>
  <c r="E56" i="7"/>
  <c r="F56" i="7" s="1"/>
  <c r="G56" i="7"/>
  <c r="H56" i="7"/>
  <c r="I56" i="7"/>
  <c r="J56" i="7"/>
  <c r="K56" i="7"/>
  <c r="E57" i="7"/>
  <c r="F57" i="7" s="1"/>
  <c r="G57" i="7"/>
  <c r="H57" i="7"/>
  <c r="I57" i="7"/>
  <c r="J57" i="7"/>
  <c r="K57" i="7"/>
  <c r="E58" i="7"/>
  <c r="F58" i="7" s="1"/>
  <c r="G58" i="7"/>
  <c r="H58" i="7"/>
  <c r="I58" i="7"/>
  <c r="J58" i="7"/>
  <c r="K58" i="7"/>
  <c r="E59" i="7"/>
  <c r="F59" i="7" s="1"/>
  <c r="G59" i="7"/>
  <c r="H59" i="7"/>
  <c r="I59" i="7"/>
  <c r="J59" i="7"/>
  <c r="K59" i="7"/>
  <c r="E60" i="7"/>
  <c r="F60" i="7" s="1"/>
  <c r="G60" i="7"/>
  <c r="H60" i="7"/>
  <c r="I60" i="7"/>
  <c r="J60" i="7"/>
  <c r="K60" i="7"/>
  <c r="E61" i="7"/>
  <c r="F61" i="7" s="1"/>
  <c r="G61" i="7"/>
  <c r="H61" i="7"/>
  <c r="I61" i="7"/>
  <c r="J61" i="7"/>
  <c r="K61" i="7"/>
  <c r="E62" i="7"/>
  <c r="F62" i="7" s="1"/>
  <c r="G62" i="7"/>
  <c r="H62" i="7"/>
  <c r="I62" i="7"/>
  <c r="J62" i="7"/>
  <c r="K62" i="7"/>
  <c r="E63" i="7"/>
  <c r="F63" i="7" s="1"/>
  <c r="G63" i="7"/>
  <c r="H63" i="7"/>
  <c r="I63" i="7"/>
  <c r="J63" i="7"/>
  <c r="K63" i="7"/>
  <c r="E64" i="7"/>
  <c r="F64" i="7" s="1"/>
  <c r="G64" i="7"/>
  <c r="H64" i="7"/>
  <c r="I64" i="7"/>
  <c r="J64" i="7"/>
  <c r="K64" i="7"/>
  <c r="E65" i="7"/>
  <c r="F65" i="7" s="1"/>
  <c r="G65" i="7"/>
  <c r="H65" i="7"/>
  <c r="I65" i="7"/>
  <c r="J65" i="7"/>
  <c r="K65" i="7"/>
  <c r="E66" i="7"/>
  <c r="F66" i="7" s="1"/>
  <c r="G66" i="7"/>
  <c r="H66" i="7"/>
  <c r="I66" i="7"/>
  <c r="J66" i="7"/>
  <c r="K66" i="7"/>
  <c r="E67" i="7"/>
  <c r="F67" i="7" s="1"/>
  <c r="G67" i="7"/>
  <c r="H67" i="7"/>
  <c r="I67" i="7"/>
  <c r="J67" i="7"/>
  <c r="K67" i="7"/>
  <c r="E68" i="7"/>
  <c r="F68" i="7" s="1"/>
  <c r="G68" i="7"/>
  <c r="H68" i="7"/>
  <c r="I68" i="7"/>
  <c r="J68" i="7"/>
  <c r="K68" i="7"/>
  <c r="E69" i="7"/>
  <c r="F69" i="7" s="1"/>
  <c r="G69" i="7"/>
  <c r="H69" i="7"/>
  <c r="I69" i="7"/>
  <c r="J69" i="7"/>
  <c r="K69" i="7"/>
  <c r="E70" i="7"/>
  <c r="F70" i="7" s="1"/>
  <c r="G70" i="7"/>
  <c r="H70" i="7"/>
  <c r="I70" i="7"/>
  <c r="J70" i="7"/>
  <c r="K70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A68" i="7"/>
  <c r="B68" i="7"/>
  <c r="A69" i="7"/>
  <c r="B69" i="7"/>
  <c r="A70" i="7"/>
  <c r="B70" i="7"/>
  <c r="M46" i="3"/>
  <c r="M47" i="3"/>
  <c r="E43" i="6"/>
  <c r="F43" i="6" s="1"/>
  <c r="E47" i="5" s="1"/>
  <c r="G43" i="6"/>
  <c r="H43" i="6"/>
  <c r="I43" i="6"/>
  <c r="J43" i="6"/>
  <c r="K43" i="6"/>
  <c r="E44" i="6"/>
  <c r="F44" i="6" s="1"/>
  <c r="E48" i="5" s="1"/>
  <c r="G44" i="6"/>
  <c r="H44" i="6"/>
  <c r="I44" i="6"/>
  <c r="J44" i="6"/>
  <c r="K44" i="6"/>
  <c r="E45" i="6"/>
  <c r="F45" i="6" s="1"/>
  <c r="E49" i="5" s="1"/>
  <c r="G45" i="6"/>
  <c r="H45" i="6"/>
  <c r="I45" i="6"/>
  <c r="J45" i="6"/>
  <c r="K45" i="6"/>
  <c r="E46" i="6"/>
  <c r="F46" i="6" s="1"/>
  <c r="E50" i="5" s="1"/>
  <c r="G46" i="6"/>
  <c r="H46" i="6"/>
  <c r="I46" i="6"/>
  <c r="J46" i="6"/>
  <c r="K46" i="6"/>
  <c r="E47" i="6"/>
  <c r="F47" i="6" s="1"/>
  <c r="E51" i="5" s="1"/>
  <c r="G47" i="6"/>
  <c r="H47" i="6"/>
  <c r="I47" i="6"/>
  <c r="J47" i="6"/>
  <c r="K47" i="6"/>
  <c r="A43" i="6"/>
  <c r="B43" i="6"/>
  <c r="A44" i="6"/>
  <c r="B44" i="6"/>
  <c r="A45" i="6"/>
  <c r="B45" i="6"/>
  <c r="A46" i="6"/>
  <c r="B46" i="6"/>
  <c r="A47" i="6"/>
  <c r="B47" i="6"/>
  <c r="E83" i="4"/>
  <c r="F83" i="4" s="1"/>
  <c r="G83" i="4"/>
  <c r="H83" i="4"/>
  <c r="I83" i="4"/>
  <c r="J83" i="4"/>
  <c r="K83" i="4"/>
  <c r="A42" i="4"/>
  <c r="B42" i="4"/>
  <c r="A52" i="4"/>
  <c r="B52" i="4"/>
  <c r="A53" i="4"/>
  <c r="B53" i="4"/>
  <c r="A26" i="4"/>
  <c r="B26" i="4"/>
  <c r="A17" i="4"/>
  <c r="B17" i="4"/>
  <c r="A34" i="4"/>
  <c r="B34" i="4"/>
  <c r="A49" i="4"/>
  <c r="B49" i="4"/>
  <c r="A40" i="4"/>
  <c r="B40" i="4"/>
  <c r="A20" i="4"/>
  <c r="B20" i="4"/>
  <c r="A38" i="4"/>
  <c r="B38" i="4"/>
  <c r="A24" i="4"/>
  <c r="B24" i="4"/>
  <c r="A44" i="4"/>
  <c r="B44" i="4"/>
  <c r="A47" i="4"/>
  <c r="B47" i="4"/>
  <c r="A25" i="4"/>
  <c r="B25" i="4"/>
  <c r="B14" i="4"/>
  <c r="A37" i="4"/>
  <c r="B37" i="4"/>
  <c r="A56" i="4"/>
  <c r="B56" i="4"/>
  <c r="A57" i="4"/>
  <c r="B57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3" i="1"/>
  <c r="F53" i="1" s="1"/>
  <c r="E57" i="2" s="1"/>
  <c r="G53" i="1"/>
  <c r="H53" i="1"/>
  <c r="I53" i="1"/>
  <c r="J53" i="1"/>
  <c r="K53" i="1"/>
  <c r="C57" i="2"/>
  <c r="C57" i="3" s="1"/>
  <c r="L41" i="7" l="1"/>
  <c r="T43" i="3" s="1"/>
  <c r="L47" i="7"/>
  <c r="L40" i="7"/>
  <c r="L63" i="7"/>
  <c r="L49" i="7"/>
  <c r="L44" i="6"/>
  <c r="L46" i="6"/>
  <c r="F50" i="5" s="1"/>
  <c r="L43" i="6"/>
  <c r="F47" i="5" s="1"/>
  <c r="L45" i="6"/>
  <c r="F49" i="5" s="1"/>
  <c r="L69" i="7"/>
  <c r="L64" i="7"/>
  <c r="L60" i="7"/>
  <c r="L57" i="7"/>
  <c r="L46" i="7"/>
  <c r="L42" i="7"/>
  <c r="T44" i="3" s="1"/>
  <c r="L65" i="7"/>
  <c r="L55" i="7"/>
  <c r="L51" i="7"/>
  <c r="L48" i="7"/>
  <c r="L70" i="7"/>
  <c r="L67" i="7"/>
  <c r="L62" i="7"/>
  <c r="L58" i="7"/>
  <c r="L53" i="7"/>
  <c r="L44" i="7"/>
  <c r="T46" i="3" s="1"/>
  <c r="L66" i="7"/>
  <c r="L61" i="7"/>
  <c r="L43" i="7"/>
  <c r="L52" i="7"/>
  <c r="L68" i="7"/>
  <c r="L59" i="7"/>
  <c r="L56" i="7"/>
  <c r="L54" i="7"/>
  <c r="L50" i="7"/>
  <c r="L45" i="7"/>
  <c r="L53" i="1"/>
  <c r="F57" i="2" s="1"/>
  <c r="E57" i="3" s="1"/>
  <c r="L83" i="4"/>
  <c r="L47" i="6"/>
  <c r="F51" i="5" s="1"/>
  <c r="R22" i="3"/>
  <c r="R29" i="3"/>
  <c r="R34" i="3"/>
  <c r="R35" i="3"/>
  <c r="R36" i="3"/>
  <c r="R37" i="3"/>
  <c r="R38" i="3"/>
  <c r="R39" i="3"/>
  <c r="R40" i="3"/>
  <c r="R41" i="3"/>
  <c r="O47" i="3" l="1"/>
  <c r="F48" i="5"/>
  <c r="T45" i="3"/>
  <c r="T42" i="3"/>
  <c r="R24" i="3"/>
  <c r="R30" i="3"/>
  <c r="R27" i="3"/>
  <c r="R23" i="3"/>
  <c r="R28" i="3"/>
  <c r="R26" i="3"/>
  <c r="R33" i="3"/>
  <c r="R25" i="3"/>
  <c r="R31" i="3"/>
  <c r="R32" i="3"/>
  <c r="A31" i="7"/>
  <c r="B31" i="7"/>
  <c r="A35" i="7"/>
  <c r="B35" i="7"/>
  <c r="A15" i="7"/>
  <c r="B15" i="7"/>
  <c r="A26" i="7"/>
  <c r="B26" i="7"/>
  <c r="A33" i="7"/>
  <c r="B33" i="7"/>
  <c r="A34" i="7"/>
  <c r="B34" i="7"/>
  <c r="A14" i="7"/>
  <c r="B14" i="7"/>
  <c r="A27" i="7"/>
  <c r="B27" i="7"/>
  <c r="A18" i="7"/>
  <c r="B18" i="7"/>
  <c r="A22" i="7"/>
  <c r="B22" i="7"/>
  <c r="A28" i="7"/>
  <c r="B28" i="7"/>
  <c r="A29" i="7"/>
  <c r="B29" i="7"/>
  <c r="A32" i="7"/>
  <c r="B32" i="7"/>
  <c r="A16" i="7"/>
  <c r="B16" i="7"/>
  <c r="A30" i="7"/>
  <c r="B30" i="7"/>
  <c r="A20" i="7"/>
  <c r="B20" i="7"/>
  <c r="A19" i="7"/>
  <c r="B19" i="7"/>
  <c r="A23" i="7"/>
  <c r="B23" i="7"/>
  <c r="A21" i="7"/>
  <c r="B21" i="7"/>
  <c r="A17" i="7"/>
  <c r="B17" i="7"/>
  <c r="A36" i="7"/>
  <c r="B36" i="7"/>
  <c r="A25" i="7"/>
  <c r="B25" i="7"/>
  <c r="A37" i="7"/>
  <c r="B37" i="7"/>
  <c r="A38" i="7"/>
  <c r="B38" i="7"/>
  <c r="A39" i="7"/>
  <c r="B39" i="7"/>
  <c r="E31" i="7"/>
  <c r="F31" i="7" s="1"/>
  <c r="G31" i="7"/>
  <c r="H31" i="7"/>
  <c r="I31" i="7"/>
  <c r="J31" i="7"/>
  <c r="K31" i="7"/>
  <c r="E35" i="7"/>
  <c r="F35" i="7" s="1"/>
  <c r="G35" i="7"/>
  <c r="H35" i="7"/>
  <c r="I35" i="7"/>
  <c r="J35" i="7"/>
  <c r="K35" i="7"/>
  <c r="E15" i="7"/>
  <c r="F15" i="7" s="1"/>
  <c r="G15" i="7"/>
  <c r="H15" i="7"/>
  <c r="I15" i="7"/>
  <c r="J15" i="7"/>
  <c r="K15" i="7"/>
  <c r="E26" i="7"/>
  <c r="F26" i="7" s="1"/>
  <c r="L21" i="5" s="1"/>
  <c r="G26" i="7"/>
  <c r="H26" i="7"/>
  <c r="I26" i="7"/>
  <c r="J26" i="7"/>
  <c r="K26" i="7"/>
  <c r="E33" i="7"/>
  <c r="F33" i="7" s="1"/>
  <c r="G33" i="7"/>
  <c r="H33" i="7"/>
  <c r="I33" i="7"/>
  <c r="J33" i="7"/>
  <c r="K33" i="7"/>
  <c r="E34" i="7"/>
  <c r="F34" i="7" s="1"/>
  <c r="G34" i="7"/>
  <c r="H34" i="7"/>
  <c r="I34" i="7"/>
  <c r="J34" i="7"/>
  <c r="K34" i="7"/>
  <c r="E14" i="7"/>
  <c r="F14" i="7" s="1"/>
  <c r="G14" i="7"/>
  <c r="H14" i="7"/>
  <c r="I14" i="7"/>
  <c r="J14" i="7"/>
  <c r="K14" i="7"/>
  <c r="E27" i="7"/>
  <c r="F27" i="7" s="1"/>
  <c r="G27" i="7"/>
  <c r="H27" i="7"/>
  <c r="I27" i="7"/>
  <c r="J27" i="7"/>
  <c r="K27" i="7"/>
  <c r="E18" i="7"/>
  <c r="F18" i="7" s="1"/>
  <c r="G18" i="7"/>
  <c r="H18" i="7"/>
  <c r="I18" i="7"/>
  <c r="J18" i="7"/>
  <c r="K18" i="7"/>
  <c r="E22" i="7"/>
  <c r="F22" i="7" s="1"/>
  <c r="G22" i="7"/>
  <c r="H22" i="7"/>
  <c r="I22" i="7"/>
  <c r="J22" i="7"/>
  <c r="K22" i="7"/>
  <c r="E28" i="7"/>
  <c r="F28" i="7" s="1"/>
  <c r="G28" i="7"/>
  <c r="H28" i="7"/>
  <c r="I28" i="7"/>
  <c r="J28" i="7"/>
  <c r="K28" i="7"/>
  <c r="E29" i="7"/>
  <c r="F29" i="7" s="1"/>
  <c r="G29" i="7"/>
  <c r="H29" i="7"/>
  <c r="I29" i="7"/>
  <c r="J29" i="7"/>
  <c r="K29" i="7"/>
  <c r="E32" i="7"/>
  <c r="F32" i="7" s="1"/>
  <c r="G32" i="7"/>
  <c r="H32" i="7"/>
  <c r="I32" i="7"/>
  <c r="J32" i="7"/>
  <c r="K32" i="7"/>
  <c r="E16" i="7"/>
  <c r="F16" i="7" s="1"/>
  <c r="G16" i="7"/>
  <c r="H16" i="7"/>
  <c r="I16" i="7"/>
  <c r="J16" i="7"/>
  <c r="K16" i="7"/>
  <c r="E30" i="7"/>
  <c r="F30" i="7" s="1"/>
  <c r="G30" i="7"/>
  <c r="H30" i="7"/>
  <c r="I30" i="7"/>
  <c r="J30" i="7"/>
  <c r="K30" i="7"/>
  <c r="E20" i="7"/>
  <c r="F20" i="7" s="1"/>
  <c r="G20" i="7"/>
  <c r="H20" i="7"/>
  <c r="I20" i="7"/>
  <c r="J20" i="7"/>
  <c r="K20" i="7"/>
  <c r="E19" i="7"/>
  <c r="F19" i="7" s="1"/>
  <c r="L27" i="5" s="1"/>
  <c r="G19" i="7"/>
  <c r="H19" i="7"/>
  <c r="I19" i="7"/>
  <c r="J19" i="7"/>
  <c r="K19" i="7"/>
  <c r="E23" i="7"/>
  <c r="F23" i="7" s="1"/>
  <c r="G23" i="7"/>
  <c r="H23" i="7"/>
  <c r="I23" i="7"/>
  <c r="J23" i="7"/>
  <c r="K23" i="7"/>
  <c r="E21" i="7"/>
  <c r="F21" i="7" s="1"/>
  <c r="G21" i="7"/>
  <c r="H21" i="7"/>
  <c r="I21" i="7"/>
  <c r="J21" i="7"/>
  <c r="K21" i="7"/>
  <c r="E17" i="7"/>
  <c r="F17" i="7" s="1"/>
  <c r="G17" i="7"/>
  <c r="H17" i="7"/>
  <c r="I17" i="7"/>
  <c r="J17" i="7"/>
  <c r="K17" i="7"/>
  <c r="E36" i="7"/>
  <c r="F36" i="7" s="1"/>
  <c r="G36" i="7"/>
  <c r="H36" i="7"/>
  <c r="I36" i="7"/>
  <c r="J36" i="7"/>
  <c r="K36" i="7"/>
  <c r="E25" i="7"/>
  <c r="F25" i="7" s="1"/>
  <c r="L33" i="5" s="1"/>
  <c r="G25" i="7"/>
  <c r="H25" i="7"/>
  <c r="I25" i="7"/>
  <c r="J25" i="7"/>
  <c r="K25" i="7"/>
  <c r="E37" i="7"/>
  <c r="F37" i="7" s="1"/>
  <c r="G37" i="7"/>
  <c r="H37" i="7"/>
  <c r="I37" i="7"/>
  <c r="J37" i="7"/>
  <c r="K37" i="7"/>
  <c r="E38" i="7"/>
  <c r="F38" i="7" s="1"/>
  <c r="G38" i="7"/>
  <c r="H38" i="7"/>
  <c r="I38" i="7"/>
  <c r="J38" i="7"/>
  <c r="K38" i="7"/>
  <c r="E39" i="7"/>
  <c r="F39" i="7" s="1"/>
  <c r="G39" i="7"/>
  <c r="H39" i="7"/>
  <c r="I39" i="7"/>
  <c r="J39" i="7"/>
  <c r="K39" i="7"/>
  <c r="K24" i="7"/>
  <c r="J24" i="7"/>
  <c r="I24" i="7"/>
  <c r="H24" i="7"/>
  <c r="G24" i="7"/>
  <c r="E24" i="7"/>
  <c r="A15" i="6"/>
  <c r="B15" i="6"/>
  <c r="A29" i="6"/>
  <c r="B29" i="6"/>
  <c r="A14" i="6"/>
  <c r="B14" i="6"/>
  <c r="A34" i="6"/>
  <c r="B34" i="6"/>
  <c r="E15" i="6"/>
  <c r="F15" i="6" s="1"/>
  <c r="E33" i="5" s="1"/>
  <c r="G15" i="6"/>
  <c r="H15" i="6"/>
  <c r="I15" i="6"/>
  <c r="J15" i="6"/>
  <c r="K15" i="6"/>
  <c r="E29" i="6"/>
  <c r="F29" i="6" s="1"/>
  <c r="E34" i="5" s="1"/>
  <c r="G29" i="6"/>
  <c r="H29" i="6"/>
  <c r="I29" i="6"/>
  <c r="J29" i="6"/>
  <c r="K29" i="6"/>
  <c r="E14" i="6"/>
  <c r="F14" i="6" s="1"/>
  <c r="E35" i="5" s="1"/>
  <c r="G14" i="6"/>
  <c r="H14" i="6"/>
  <c r="I14" i="6"/>
  <c r="J14" i="6"/>
  <c r="K14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M38" i="3"/>
  <c r="M39" i="3"/>
  <c r="M40" i="3"/>
  <c r="M41" i="3"/>
  <c r="M42" i="3"/>
  <c r="M43" i="3"/>
  <c r="M44" i="3"/>
  <c r="M45" i="3"/>
  <c r="L39" i="6" l="1"/>
  <c r="F43" i="5" s="1"/>
  <c r="M33" i="3"/>
  <c r="L15" i="6"/>
  <c r="F33" i="5" s="1"/>
  <c r="M32" i="3"/>
  <c r="L31" i="7"/>
  <c r="L36" i="7"/>
  <c r="L17" i="7"/>
  <c r="M37" i="3"/>
  <c r="M35" i="3"/>
  <c r="L38" i="6"/>
  <c r="F42" i="5" s="1"/>
  <c r="L29" i="6"/>
  <c r="F34" i="5" s="1"/>
  <c r="L14" i="6"/>
  <c r="F35" i="5" s="1"/>
  <c r="L41" i="6"/>
  <c r="F45" i="5" s="1"/>
  <c r="L36" i="6"/>
  <c r="F40" i="5" s="1"/>
  <c r="L40" i="6"/>
  <c r="F44" i="5" s="1"/>
  <c r="L34" i="6"/>
  <c r="F38" i="5" s="1"/>
  <c r="L42" i="6"/>
  <c r="F46" i="5" s="1"/>
  <c r="O46" i="3" s="1"/>
  <c r="L35" i="6"/>
  <c r="F39" i="5" s="1"/>
  <c r="L37" i="6"/>
  <c r="F41" i="5" s="1"/>
  <c r="L33" i="7"/>
  <c r="L15" i="7"/>
  <c r="L25" i="7"/>
  <c r="M33" i="5" s="1"/>
  <c r="L28" i="7"/>
  <c r="T50" i="3"/>
  <c r="T57" i="3"/>
  <c r="L27" i="7"/>
  <c r="L20" i="7"/>
  <c r="T62" i="3"/>
  <c r="L18" i="7"/>
  <c r="L35" i="7"/>
  <c r="L19" i="7"/>
  <c r="M27" i="5" s="1"/>
  <c r="L30" i="7"/>
  <c r="L14" i="7"/>
  <c r="L22" i="7"/>
  <c r="L16" i="7"/>
  <c r="L26" i="7"/>
  <c r="M21" i="5" s="1"/>
  <c r="L37" i="7"/>
  <c r="T39" i="3" s="1"/>
  <c r="L21" i="7"/>
  <c r="L39" i="7"/>
  <c r="T41" i="3" s="1"/>
  <c r="L34" i="7"/>
  <c r="L23" i="7"/>
  <c r="L32" i="7"/>
  <c r="L38" i="7"/>
  <c r="T40" i="3" s="1"/>
  <c r="L29" i="7"/>
  <c r="M36" i="3"/>
  <c r="M27" i="3"/>
  <c r="T29" i="3" l="1"/>
  <c r="T69" i="3"/>
  <c r="T25" i="3"/>
  <c r="T54" i="3"/>
  <c r="T68" i="3"/>
  <c r="T27" i="3"/>
  <c r="T56" i="3"/>
  <c r="T63" i="3"/>
  <c r="T61" i="3"/>
  <c r="T70" i="3"/>
  <c r="T23" i="3"/>
  <c r="T49" i="3"/>
  <c r="T30" i="3"/>
  <c r="T53" i="3"/>
  <c r="T24" i="3"/>
  <c r="T64" i="3"/>
  <c r="T36" i="3"/>
  <c r="T51" i="3"/>
  <c r="T22" i="3"/>
  <c r="T65" i="3"/>
  <c r="T34" i="3"/>
  <c r="T58" i="3"/>
  <c r="T31" i="3"/>
  <c r="T47" i="3"/>
  <c r="T66" i="3"/>
  <c r="T35" i="3"/>
  <c r="T55" i="3"/>
  <c r="T71" i="3"/>
  <c r="T38" i="3"/>
  <c r="T60" i="3"/>
  <c r="T37" i="3"/>
  <c r="T72" i="3"/>
  <c r="T33" i="3"/>
  <c r="T52" i="3"/>
  <c r="T28" i="3"/>
  <c r="T48" i="3"/>
  <c r="T67" i="3"/>
  <c r="O39" i="3"/>
  <c r="O43" i="3"/>
  <c r="O44" i="3"/>
  <c r="O41" i="3"/>
  <c r="O40" i="3"/>
  <c r="O45" i="3"/>
  <c r="O42" i="3"/>
  <c r="A30" i="6"/>
  <c r="B30" i="6"/>
  <c r="A28" i="6"/>
  <c r="B28" i="6"/>
  <c r="A16" i="6"/>
  <c r="B16" i="6"/>
  <c r="A23" i="6"/>
  <c r="B23" i="6"/>
  <c r="A25" i="6"/>
  <c r="B25" i="6"/>
  <c r="A27" i="6"/>
  <c r="B27" i="6"/>
  <c r="A17" i="6"/>
  <c r="B17" i="6"/>
  <c r="A21" i="6"/>
  <c r="B21" i="6"/>
  <c r="A19" i="6"/>
  <c r="B19" i="6"/>
  <c r="A22" i="6"/>
  <c r="B22" i="6"/>
  <c r="A32" i="6"/>
  <c r="B32" i="6"/>
  <c r="A24" i="6"/>
  <c r="B24" i="6"/>
  <c r="A20" i="6"/>
  <c r="B20" i="6"/>
  <c r="A26" i="6"/>
  <c r="B26" i="6"/>
  <c r="A33" i="6"/>
  <c r="B33" i="6"/>
  <c r="A18" i="6"/>
  <c r="B18" i="6"/>
  <c r="A35" i="6"/>
  <c r="B35" i="6"/>
  <c r="A36" i="6"/>
  <c r="B36" i="6"/>
  <c r="A37" i="6"/>
  <c r="B37" i="6"/>
  <c r="A38" i="6"/>
  <c r="B38" i="6"/>
  <c r="A39" i="6"/>
  <c r="B39" i="6"/>
  <c r="A40" i="6"/>
  <c r="B40" i="6"/>
  <c r="A41" i="6"/>
  <c r="B41" i="6"/>
  <c r="A42" i="6"/>
  <c r="B42" i="6"/>
  <c r="E30" i="6"/>
  <c r="F30" i="6" s="1"/>
  <c r="E36" i="5" s="1"/>
  <c r="G30" i="6"/>
  <c r="H30" i="6"/>
  <c r="I30" i="6"/>
  <c r="J30" i="6"/>
  <c r="K30" i="6"/>
  <c r="E28" i="6"/>
  <c r="F28" i="6" s="1"/>
  <c r="E20" i="5" s="1"/>
  <c r="G28" i="6"/>
  <c r="H28" i="6"/>
  <c r="I28" i="6"/>
  <c r="J28" i="6"/>
  <c r="K28" i="6"/>
  <c r="E16" i="6"/>
  <c r="F16" i="6" s="1"/>
  <c r="E24" i="5" s="1"/>
  <c r="G16" i="6"/>
  <c r="H16" i="6"/>
  <c r="I16" i="6"/>
  <c r="J16" i="6"/>
  <c r="K16" i="6"/>
  <c r="E23" i="6"/>
  <c r="F23" i="6" s="1"/>
  <c r="E32" i="5" s="1"/>
  <c r="G23" i="6"/>
  <c r="H23" i="6"/>
  <c r="I23" i="6"/>
  <c r="J23" i="6"/>
  <c r="K23" i="6"/>
  <c r="E25" i="6"/>
  <c r="F25" i="6" s="1"/>
  <c r="E27" i="5" s="1"/>
  <c r="G25" i="6"/>
  <c r="H25" i="6"/>
  <c r="I25" i="6"/>
  <c r="J25" i="6"/>
  <c r="K25" i="6"/>
  <c r="E27" i="6"/>
  <c r="F27" i="6" s="1"/>
  <c r="E21" i="5" s="1"/>
  <c r="G27" i="6"/>
  <c r="H27" i="6"/>
  <c r="I27" i="6"/>
  <c r="J27" i="6"/>
  <c r="K27" i="6"/>
  <c r="E17" i="6"/>
  <c r="F17" i="6" s="1"/>
  <c r="E31" i="5" s="1"/>
  <c r="G17" i="6"/>
  <c r="H17" i="6"/>
  <c r="I17" i="6"/>
  <c r="J17" i="6"/>
  <c r="K17" i="6"/>
  <c r="E21" i="6"/>
  <c r="F21" i="6" s="1"/>
  <c r="E19" i="5" s="1"/>
  <c r="G21" i="6"/>
  <c r="H21" i="6"/>
  <c r="I21" i="6"/>
  <c r="J21" i="6"/>
  <c r="K21" i="6"/>
  <c r="E19" i="6"/>
  <c r="F19" i="6" s="1"/>
  <c r="E25" i="5" s="1"/>
  <c r="G19" i="6"/>
  <c r="H19" i="6"/>
  <c r="I19" i="6"/>
  <c r="J19" i="6"/>
  <c r="K19" i="6"/>
  <c r="E22" i="6"/>
  <c r="F22" i="6" s="1"/>
  <c r="E26" i="5" s="1"/>
  <c r="G22" i="6"/>
  <c r="H22" i="6"/>
  <c r="I22" i="6"/>
  <c r="J22" i="6"/>
  <c r="K22" i="6"/>
  <c r="E32" i="6"/>
  <c r="F32" i="6" s="1"/>
  <c r="E29" i="5" s="1"/>
  <c r="G32" i="6"/>
  <c r="H32" i="6"/>
  <c r="I32" i="6"/>
  <c r="J32" i="6"/>
  <c r="K32" i="6"/>
  <c r="E24" i="6"/>
  <c r="F24" i="6" s="1"/>
  <c r="E23" i="5" s="1"/>
  <c r="G24" i="6"/>
  <c r="H24" i="6"/>
  <c r="I24" i="6"/>
  <c r="J24" i="6"/>
  <c r="K24" i="6"/>
  <c r="E20" i="6"/>
  <c r="F20" i="6" s="1"/>
  <c r="E18" i="5" s="1"/>
  <c r="G20" i="6"/>
  <c r="H20" i="6"/>
  <c r="I20" i="6"/>
  <c r="J20" i="6"/>
  <c r="K20" i="6"/>
  <c r="E26" i="6"/>
  <c r="F26" i="6" s="1"/>
  <c r="E30" i="5" s="1"/>
  <c r="G26" i="6"/>
  <c r="H26" i="6"/>
  <c r="I26" i="6"/>
  <c r="J26" i="6"/>
  <c r="K26" i="6"/>
  <c r="E33" i="6"/>
  <c r="F33" i="6" s="1"/>
  <c r="E28" i="5" s="1"/>
  <c r="G33" i="6"/>
  <c r="H33" i="6"/>
  <c r="I33" i="6"/>
  <c r="J33" i="6"/>
  <c r="K33" i="6"/>
  <c r="E18" i="6"/>
  <c r="F18" i="6" s="1"/>
  <c r="E37" i="5" s="1"/>
  <c r="G18" i="6"/>
  <c r="H18" i="6"/>
  <c r="I18" i="6"/>
  <c r="J18" i="6"/>
  <c r="K18" i="6"/>
  <c r="O38" i="3"/>
  <c r="K31" i="6"/>
  <c r="J31" i="6"/>
  <c r="I31" i="6"/>
  <c r="H31" i="6"/>
  <c r="G31" i="6"/>
  <c r="E31" i="6"/>
  <c r="L28" i="6" l="1"/>
  <c r="F20" i="5" s="1"/>
  <c r="L30" i="6"/>
  <c r="F36" i="5" s="1"/>
  <c r="L17" i="6"/>
  <c r="F31" i="5" s="1"/>
  <c r="L18" i="6"/>
  <c r="F37" i="5" s="1"/>
  <c r="L25" i="6"/>
  <c r="F27" i="5" s="1"/>
  <c r="L23" i="6"/>
  <c r="F32" i="5" s="1"/>
  <c r="L24" i="6"/>
  <c r="F23" i="5" s="1"/>
  <c r="L27" i="6"/>
  <c r="F21" i="5" s="1"/>
  <c r="L22" i="6"/>
  <c r="F26" i="5" s="1"/>
  <c r="L19" i="6"/>
  <c r="F25" i="5" s="1"/>
  <c r="L21" i="6"/>
  <c r="F19" i="5" s="1"/>
  <c r="L20" i="6"/>
  <c r="F18" i="5" s="1"/>
  <c r="L16" i="6"/>
  <c r="F24" i="5" s="1"/>
  <c r="L33" i="6"/>
  <c r="F28" i="5" s="1"/>
  <c r="L32" i="6"/>
  <c r="F29" i="5" s="1"/>
  <c r="L26" i="6"/>
  <c r="F30" i="5" s="1"/>
  <c r="E42" i="4"/>
  <c r="F42" i="4" s="1"/>
  <c r="G42" i="4"/>
  <c r="H42" i="4"/>
  <c r="I42" i="4"/>
  <c r="J42" i="4"/>
  <c r="K42" i="4"/>
  <c r="E52" i="4"/>
  <c r="F52" i="4" s="1"/>
  <c r="G52" i="4"/>
  <c r="H52" i="4"/>
  <c r="I52" i="4"/>
  <c r="J52" i="4"/>
  <c r="K52" i="4"/>
  <c r="E53" i="4"/>
  <c r="F53" i="4" s="1"/>
  <c r="G53" i="4"/>
  <c r="H53" i="4"/>
  <c r="I53" i="4"/>
  <c r="J53" i="4"/>
  <c r="K53" i="4"/>
  <c r="E26" i="4"/>
  <c r="F26" i="4" s="1"/>
  <c r="G26" i="4"/>
  <c r="H26" i="4"/>
  <c r="I26" i="4"/>
  <c r="J26" i="4"/>
  <c r="K26" i="4"/>
  <c r="E17" i="4"/>
  <c r="F17" i="4" s="1"/>
  <c r="G17" i="4"/>
  <c r="H17" i="4"/>
  <c r="I17" i="4"/>
  <c r="J17" i="4"/>
  <c r="K17" i="4"/>
  <c r="E34" i="4"/>
  <c r="F34" i="4" s="1"/>
  <c r="G34" i="4"/>
  <c r="H34" i="4"/>
  <c r="I34" i="4"/>
  <c r="J34" i="4"/>
  <c r="K34" i="4"/>
  <c r="E49" i="4"/>
  <c r="F49" i="4" s="1"/>
  <c r="G49" i="4"/>
  <c r="H49" i="4"/>
  <c r="I49" i="4"/>
  <c r="J49" i="4"/>
  <c r="K49" i="4"/>
  <c r="E40" i="4"/>
  <c r="F40" i="4" s="1"/>
  <c r="G40" i="4"/>
  <c r="H40" i="4"/>
  <c r="I40" i="4"/>
  <c r="J40" i="4"/>
  <c r="K40" i="4"/>
  <c r="E20" i="4"/>
  <c r="F20" i="4" s="1"/>
  <c r="G20" i="4"/>
  <c r="H20" i="4"/>
  <c r="I20" i="4"/>
  <c r="J20" i="4"/>
  <c r="K20" i="4"/>
  <c r="E38" i="4"/>
  <c r="F38" i="4" s="1"/>
  <c r="G38" i="4"/>
  <c r="H38" i="4"/>
  <c r="I38" i="4"/>
  <c r="J38" i="4"/>
  <c r="K38" i="4"/>
  <c r="E24" i="4"/>
  <c r="F24" i="4" s="1"/>
  <c r="G24" i="4"/>
  <c r="H24" i="4"/>
  <c r="I24" i="4"/>
  <c r="J24" i="4"/>
  <c r="K24" i="4"/>
  <c r="E44" i="4"/>
  <c r="F44" i="4" s="1"/>
  <c r="G44" i="4"/>
  <c r="H44" i="4"/>
  <c r="I44" i="4"/>
  <c r="J44" i="4"/>
  <c r="K44" i="4"/>
  <c r="E47" i="4"/>
  <c r="F47" i="4" s="1"/>
  <c r="G47" i="4"/>
  <c r="H47" i="4"/>
  <c r="I47" i="4"/>
  <c r="J47" i="4"/>
  <c r="K47" i="4"/>
  <c r="E25" i="4"/>
  <c r="F25" i="4" s="1"/>
  <c r="G25" i="4"/>
  <c r="H25" i="4"/>
  <c r="I25" i="4"/>
  <c r="J25" i="4"/>
  <c r="K25" i="4"/>
  <c r="E14" i="4"/>
  <c r="F14" i="4" s="1"/>
  <c r="G14" i="4"/>
  <c r="H14" i="4"/>
  <c r="I14" i="4"/>
  <c r="J14" i="4"/>
  <c r="K14" i="4"/>
  <c r="E37" i="4"/>
  <c r="F37" i="4" s="1"/>
  <c r="G37" i="4"/>
  <c r="H37" i="4"/>
  <c r="I37" i="4"/>
  <c r="J37" i="4"/>
  <c r="K37" i="4"/>
  <c r="E56" i="4"/>
  <c r="F56" i="4" s="1"/>
  <c r="L60" i="2" s="1"/>
  <c r="G56" i="4"/>
  <c r="H56" i="4"/>
  <c r="I56" i="4"/>
  <c r="J56" i="4"/>
  <c r="K56" i="4"/>
  <c r="E57" i="4"/>
  <c r="F57" i="4" s="1"/>
  <c r="L61" i="2" s="1"/>
  <c r="G57" i="4"/>
  <c r="H57" i="4"/>
  <c r="I57" i="4"/>
  <c r="J57" i="4"/>
  <c r="K57" i="4"/>
  <c r="E58" i="4"/>
  <c r="F58" i="4" s="1"/>
  <c r="L62" i="2" s="1"/>
  <c r="G58" i="4"/>
  <c r="H58" i="4"/>
  <c r="I58" i="4"/>
  <c r="J58" i="4"/>
  <c r="K58" i="4"/>
  <c r="E59" i="4"/>
  <c r="F59" i="4" s="1"/>
  <c r="L63" i="2" s="1"/>
  <c r="G59" i="4"/>
  <c r="H59" i="4"/>
  <c r="I59" i="4"/>
  <c r="J59" i="4"/>
  <c r="K59" i="4"/>
  <c r="E60" i="4"/>
  <c r="F60" i="4" s="1"/>
  <c r="L64" i="2" s="1"/>
  <c r="G60" i="4"/>
  <c r="H60" i="4"/>
  <c r="I60" i="4"/>
  <c r="J60" i="4"/>
  <c r="K60" i="4"/>
  <c r="E61" i="4"/>
  <c r="F61" i="4" s="1"/>
  <c r="L65" i="2" s="1"/>
  <c r="G61" i="4"/>
  <c r="H61" i="4"/>
  <c r="I61" i="4"/>
  <c r="J61" i="4"/>
  <c r="K61" i="4"/>
  <c r="E62" i="4"/>
  <c r="F62" i="4" s="1"/>
  <c r="L66" i="2" s="1"/>
  <c r="G62" i="4"/>
  <c r="H62" i="4"/>
  <c r="I62" i="4"/>
  <c r="J62" i="4"/>
  <c r="K62" i="4"/>
  <c r="E63" i="4"/>
  <c r="F63" i="4" s="1"/>
  <c r="L67" i="2" s="1"/>
  <c r="G63" i="4"/>
  <c r="H63" i="4"/>
  <c r="I63" i="4"/>
  <c r="J63" i="4"/>
  <c r="K63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1" i="4"/>
  <c r="F51" i="4" s="1"/>
  <c r="G51" i="4"/>
  <c r="H51" i="4"/>
  <c r="I51" i="4"/>
  <c r="J51" i="4"/>
  <c r="K51" i="4"/>
  <c r="E35" i="4"/>
  <c r="F35" i="4" s="1"/>
  <c r="G35" i="4"/>
  <c r="H35" i="4"/>
  <c r="I35" i="4"/>
  <c r="J35" i="4"/>
  <c r="K35" i="4"/>
  <c r="E54" i="4"/>
  <c r="F54" i="4" s="1"/>
  <c r="G54" i="4"/>
  <c r="H54" i="4"/>
  <c r="I54" i="4"/>
  <c r="J54" i="4"/>
  <c r="K54" i="4"/>
  <c r="E50" i="4"/>
  <c r="F50" i="4" s="1"/>
  <c r="G50" i="4"/>
  <c r="H50" i="4"/>
  <c r="I50" i="4"/>
  <c r="J50" i="4"/>
  <c r="K50" i="4"/>
  <c r="E28" i="4"/>
  <c r="F28" i="4" s="1"/>
  <c r="G28" i="4"/>
  <c r="H28" i="4"/>
  <c r="I28" i="4"/>
  <c r="J28" i="4"/>
  <c r="K28" i="4"/>
  <c r="E19" i="4"/>
  <c r="F19" i="4" s="1"/>
  <c r="G19" i="4"/>
  <c r="H19" i="4"/>
  <c r="I19" i="4"/>
  <c r="J19" i="4"/>
  <c r="K19" i="4"/>
  <c r="E21" i="4"/>
  <c r="F21" i="4" s="1"/>
  <c r="G21" i="4"/>
  <c r="H21" i="4"/>
  <c r="I21" i="4"/>
  <c r="J21" i="4"/>
  <c r="K21" i="4"/>
  <c r="E30" i="4"/>
  <c r="F30" i="4" s="1"/>
  <c r="G30" i="4"/>
  <c r="H30" i="4"/>
  <c r="I30" i="4"/>
  <c r="J30" i="4"/>
  <c r="K30" i="4"/>
  <c r="E46" i="4"/>
  <c r="F46" i="4" s="1"/>
  <c r="G46" i="4"/>
  <c r="H46" i="4"/>
  <c r="I46" i="4"/>
  <c r="J46" i="4"/>
  <c r="K46" i="4"/>
  <c r="E41" i="4"/>
  <c r="F41" i="4" s="1"/>
  <c r="G41" i="4"/>
  <c r="H41" i="4"/>
  <c r="I41" i="4"/>
  <c r="J41" i="4"/>
  <c r="K41" i="4"/>
  <c r="E27" i="4"/>
  <c r="F27" i="4" s="1"/>
  <c r="G27" i="4"/>
  <c r="H27" i="4"/>
  <c r="I27" i="4"/>
  <c r="J27" i="4"/>
  <c r="K27" i="4"/>
  <c r="E22" i="4"/>
  <c r="F22" i="4" s="1"/>
  <c r="G22" i="4"/>
  <c r="H22" i="4"/>
  <c r="I22" i="4"/>
  <c r="J22" i="4"/>
  <c r="K22" i="4"/>
  <c r="E29" i="4"/>
  <c r="F29" i="4" s="1"/>
  <c r="G29" i="4"/>
  <c r="H29" i="4"/>
  <c r="I29" i="4"/>
  <c r="J29" i="4"/>
  <c r="K29" i="4"/>
  <c r="E55" i="4"/>
  <c r="F55" i="4" s="1"/>
  <c r="G55" i="4"/>
  <c r="H55" i="4"/>
  <c r="I55" i="4"/>
  <c r="J55" i="4"/>
  <c r="K55" i="4"/>
  <c r="E15" i="4"/>
  <c r="F15" i="4" s="1"/>
  <c r="G15" i="4"/>
  <c r="H15" i="4"/>
  <c r="I15" i="4"/>
  <c r="J15" i="4"/>
  <c r="K15" i="4"/>
  <c r="E32" i="4"/>
  <c r="F32" i="4" s="1"/>
  <c r="G32" i="4"/>
  <c r="H32" i="4"/>
  <c r="I32" i="4"/>
  <c r="J32" i="4"/>
  <c r="K32" i="4"/>
  <c r="E16" i="4"/>
  <c r="F16" i="4" s="1"/>
  <c r="G16" i="4"/>
  <c r="H16" i="4"/>
  <c r="I16" i="4"/>
  <c r="J16" i="4"/>
  <c r="K16" i="4"/>
  <c r="E43" i="4"/>
  <c r="F43" i="4" s="1"/>
  <c r="G43" i="4"/>
  <c r="H43" i="4"/>
  <c r="I43" i="4"/>
  <c r="J43" i="4"/>
  <c r="K43" i="4"/>
  <c r="E33" i="4"/>
  <c r="F33" i="4" s="1"/>
  <c r="G33" i="4"/>
  <c r="H33" i="4"/>
  <c r="I33" i="4"/>
  <c r="J33" i="4"/>
  <c r="K33" i="4"/>
  <c r="E31" i="4"/>
  <c r="F31" i="4" s="1"/>
  <c r="G31" i="4"/>
  <c r="H31" i="4"/>
  <c r="I31" i="4"/>
  <c r="J31" i="4"/>
  <c r="K31" i="4"/>
  <c r="E23" i="4"/>
  <c r="F23" i="4" s="1"/>
  <c r="G23" i="4"/>
  <c r="H23" i="4"/>
  <c r="I23" i="4"/>
  <c r="J23" i="4"/>
  <c r="K23" i="4"/>
  <c r="E18" i="4"/>
  <c r="F18" i="4" s="1"/>
  <c r="L41" i="2" s="1"/>
  <c r="G18" i="4"/>
  <c r="H18" i="4"/>
  <c r="I18" i="4"/>
  <c r="J18" i="4"/>
  <c r="K18" i="4"/>
  <c r="E36" i="4"/>
  <c r="F36" i="4" s="1"/>
  <c r="G36" i="4"/>
  <c r="H36" i="4"/>
  <c r="I36" i="4"/>
  <c r="J36" i="4"/>
  <c r="K36" i="4"/>
  <c r="E39" i="4"/>
  <c r="F39" i="4" s="1"/>
  <c r="G39" i="4"/>
  <c r="H39" i="4"/>
  <c r="I39" i="4"/>
  <c r="J39" i="4"/>
  <c r="K39" i="4"/>
  <c r="E45" i="4"/>
  <c r="F45" i="4" s="1"/>
  <c r="G45" i="4"/>
  <c r="H45" i="4"/>
  <c r="I45" i="4"/>
  <c r="J45" i="4"/>
  <c r="K45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48" i="4"/>
  <c r="J48" i="4"/>
  <c r="I48" i="4"/>
  <c r="H48" i="4"/>
  <c r="G48" i="4"/>
  <c r="E48" i="4"/>
  <c r="A51" i="4"/>
  <c r="B51" i="4"/>
  <c r="A35" i="4"/>
  <c r="B35" i="4"/>
  <c r="A54" i="4"/>
  <c r="B54" i="4"/>
  <c r="A50" i="4"/>
  <c r="B50" i="4"/>
  <c r="A28" i="4"/>
  <c r="B28" i="4"/>
  <c r="A19" i="4"/>
  <c r="B19" i="4"/>
  <c r="A21" i="4"/>
  <c r="B21" i="4"/>
  <c r="A30" i="4"/>
  <c r="B30" i="4"/>
  <c r="A46" i="4"/>
  <c r="B46" i="4"/>
  <c r="A41" i="4"/>
  <c r="B41" i="4"/>
  <c r="A27" i="4"/>
  <c r="B27" i="4"/>
  <c r="A22" i="4"/>
  <c r="B22" i="4"/>
  <c r="A29" i="4"/>
  <c r="B29" i="4"/>
  <c r="A55" i="4"/>
  <c r="B55" i="4"/>
  <c r="B15" i="4"/>
  <c r="A32" i="4"/>
  <c r="B32" i="4"/>
  <c r="A16" i="4"/>
  <c r="B16" i="4"/>
  <c r="A43" i="4"/>
  <c r="B43" i="4"/>
  <c r="A33" i="4"/>
  <c r="B33" i="4"/>
  <c r="A31" i="4"/>
  <c r="B31" i="4"/>
  <c r="A23" i="4"/>
  <c r="B23" i="4"/>
  <c r="A18" i="4"/>
  <c r="B18" i="4"/>
  <c r="A36" i="4"/>
  <c r="B36" i="4"/>
  <c r="A39" i="4"/>
  <c r="B39" i="4"/>
  <c r="A45" i="4"/>
  <c r="B45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9" i="1"/>
  <c r="F29" i="1" s="1"/>
  <c r="G29" i="1"/>
  <c r="H29" i="1"/>
  <c r="I29" i="1"/>
  <c r="J29" i="1"/>
  <c r="K29" i="1"/>
  <c r="E35" i="1"/>
  <c r="F35" i="1" s="1"/>
  <c r="G35" i="1"/>
  <c r="H35" i="1"/>
  <c r="I35" i="1"/>
  <c r="J35" i="1"/>
  <c r="K35" i="1"/>
  <c r="E38" i="1"/>
  <c r="F38" i="1" s="1"/>
  <c r="E42" i="2" s="1"/>
  <c r="G38" i="1"/>
  <c r="H38" i="1"/>
  <c r="I38" i="1"/>
  <c r="J38" i="1"/>
  <c r="K38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R18" i="3"/>
  <c r="M26" i="3"/>
  <c r="C45" i="3"/>
  <c r="C46" i="3"/>
  <c r="C47" i="3"/>
  <c r="C48" i="3"/>
  <c r="C49" i="3"/>
  <c r="C50" i="3"/>
  <c r="C51" i="3"/>
  <c r="C52" i="3"/>
  <c r="C53" i="3"/>
  <c r="C54" i="3"/>
  <c r="C55" i="3"/>
  <c r="C56" i="3"/>
  <c r="B24" i="7"/>
  <c r="A24" i="7"/>
  <c r="B31" i="6"/>
  <c r="A31" i="6"/>
  <c r="A48" i="4"/>
  <c r="B48" i="4"/>
  <c r="A33" i="1"/>
  <c r="B33" i="1"/>
  <c r="A30" i="1"/>
  <c r="B30" i="1"/>
  <c r="A22" i="1"/>
  <c r="B22" i="1"/>
  <c r="A25" i="1"/>
  <c r="B25" i="1"/>
  <c r="A34" i="1"/>
  <c r="B34" i="1"/>
  <c r="A17" i="1"/>
  <c r="B17" i="1"/>
  <c r="A31" i="1"/>
  <c r="B31" i="1"/>
  <c r="A21" i="1"/>
  <c r="B21" i="1"/>
  <c r="A28" i="1"/>
  <c r="B28" i="1"/>
  <c r="A15" i="1"/>
  <c r="B15" i="1"/>
  <c r="A20" i="1"/>
  <c r="B20" i="1"/>
  <c r="A24" i="1"/>
  <c r="B24" i="1"/>
  <c r="A36" i="1"/>
  <c r="B36" i="1"/>
  <c r="A18" i="1"/>
  <c r="B18" i="1"/>
  <c r="A27" i="1"/>
  <c r="B27" i="1"/>
  <c r="A37" i="1"/>
  <c r="B37" i="1"/>
  <c r="A19" i="1"/>
  <c r="B19" i="1"/>
  <c r="A26" i="1"/>
  <c r="B26" i="1"/>
  <c r="A32" i="1"/>
  <c r="B32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B23" i="1"/>
  <c r="A23" i="1"/>
  <c r="E30" i="1"/>
  <c r="F30" i="1" s="1"/>
  <c r="G30" i="1"/>
  <c r="H30" i="1"/>
  <c r="I30" i="1"/>
  <c r="J30" i="1"/>
  <c r="K30" i="1"/>
  <c r="E22" i="1"/>
  <c r="F22" i="1" s="1"/>
  <c r="G22" i="1"/>
  <c r="H22" i="1"/>
  <c r="I22" i="1"/>
  <c r="J22" i="1"/>
  <c r="K22" i="1"/>
  <c r="E25" i="1"/>
  <c r="F25" i="1" s="1"/>
  <c r="G25" i="1"/>
  <c r="H25" i="1"/>
  <c r="I25" i="1"/>
  <c r="J25" i="1"/>
  <c r="K25" i="1"/>
  <c r="E34" i="1"/>
  <c r="F34" i="1" s="1"/>
  <c r="G34" i="1"/>
  <c r="H34" i="1"/>
  <c r="I34" i="1"/>
  <c r="J34" i="1"/>
  <c r="K34" i="1"/>
  <c r="E17" i="1"/>
  <c r="F17" i="1" s="1"/>
  <c r="G17" i="1"/>
  <c r="H17" i="1"/>
  <c r="I17" i="1"/>
  <c r="J17" i="1"/>
  <c r="K17" i="1"/>
  <c r="E31" i="1"/>
  <c r="F31" i="1" s="1"/>
  <c r="G31" i="1"/>
  <c r="H31" i="1"/>
  <c r="I31" i="1"/>
  <c r="J31" i="1"/>
  <c r="K31" i="1"/>
  <c r="E21" i="1"/>
  <c r="F21" i="1" s="1"/>
  <c r="G21" i="1"/>
  <c r="H21" i="1"/>
  <c r="I21" i="1"/>
  <c r="J21" i="1"/>
  <c r="K21" i="1"/>
  <c r="E28" i="1"/>
  <c r="F28" i="1" s="1"/>
  <c r="G28" i="1"/>
  <c r="H28" i="1"/>
  <c r="I28" i="1"/>
  <c r="J28" i="1"/>
  <c r="K28" i="1"/>
  <c r="E15" i="1"/>
  <c r="F15" i="1" s="1"/>
  <c r="G15" i="1"/>
  <c r="H15" i="1"/>
  <c r="I15" i="1"/>
  <c r="J15" i="1"/>
  <c r="K15" i="1"/>
  <c r="E20" i="1"/>
  <c r="F20" i="1" s="1"/>
  <c r="G20" i="1"/>
  <c r="H20" i="1"/>
  <c r="I20" i="1"/>
  <c r="J20" i="1"/>
  <c r="K20" i="1"/>
  <c r="E24" i="1"/>
  <c r="F24" i="1" s="1"/>
  <c r="G24" i="1"/>
  <c r="H24" i="1"/>
  <c r="I24" i="1"/>
  <c r="J24" i="1"/>
  <c r="K24" i="1"/>
  <c r="E36" i="1"/>
  <c r="F36" i="1" s="1"/>
  <c r="G36" i="1"/>
  <c r="H36" i="1"/>
  <c r="I36" i="1"/>
  <c r="J36" i="1"/>
  <c r="K36" i="1"/>
  <c r="E18" i="1"/>
  <c r="F18" i="1" s="1"/>
  <c r="G18" i="1"/>
  <c r="H18" i="1"/>
  <c r="I18" i="1"/>
  <c r="J18" i="1"/>
  <c r="K18" i="1"/>
  <c r="E27" i="1"/>
  <c r="F27" i="1" s="1"/>
  <c r="G27" i="1"/>
  <c r="H27" i="1"/>
  <c r="I27" i="1"/>
  <c r="J27" i="1"/>
  <c r="K27" i="1"/>
  <c r="E37" i="1"/>
  <c r="F37" i="1" s="1"/>
  <c r="G37" i="1"/>
  <c r="H37" i="1"/>
  <c r="I37" i="1"/>
  <c r="J37" i="1"/>
  <c r="K37" i="1"/>
  <c r="E19" i="1"/>
  <c r="F19" i="1" s="1"/>
  <c r="G19" i="1"/>
  <c r="H19" i="1"/>
  <c r="I19" i="1"/>
  <c r="J19" i="1"/>
  <c r="K19" i="1"/>
  <c r="E26" i="1"/>
  <c r="F26" i="1" s="1"/>
  <c r="G26" i="1"/>
  <c r="H26" i="1"/>
  <c r="I26" i="1"/>
  <c r="J26" i="1"/>
  <c r="K26" i="1"/>
  <c r="E32" i="1"/>
  <c r="F32" i="1" s="1"/>
  <c r="E24" i="2" s="1"/>
  <c r="G32" i="1"/>
  <c r="H32" i="1"/>
  <c r="I32" i="1"/>
  <c r="J32" i="1"/>
  <c r="K32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50" i="1"/>
  <c r="F50" i="1" s="1"/>
  <c r="E54" i="2" s="1"/>
  <c r="G50" i="1"/>
  <c r="H50" i="1"/>
  <c r="I50" i="1"/>
  <c r="J50" i="1"/>
  <c r="K50" i="1"/>
  <c r="E51" i="1"/>
  <c r="F51" i="1" s="1"/>
  <c r="E55" i="2" s="1"/>
  <c r="G51" i="1"/>
  <c r="H51" i="1"/>
  <c r="I51" i="1"/>
  <c r="J51" i="1"/>
  <c r="K51" i="1"/>
  <c r="E52" i="1"/>
  <c r="F52" i="1" s="1"/>
  <c r="E56" i="2" s="1"/>
  <c r="G52" i="1"/>
  <c r="H52" i="1"/>
  <c r="I52" i="1"/>
  <c r="J52" i="1"/>
  <c r="K52" i="1"/>
  <c r="E33" i="1"/>
  <c r="F33" i="1" s="1"/>
  <c r="E36" i="2" s="1"/>
  <c r="G33" i="1"/>
  <c r="H33" i="1"/>
  <c r="I33" i="1"/>
  <c r="J33" i="1"/>
  <c r="K33" i="1"/>
  <c r="I23" i="1"/>
  <c r="K23" i="1"/>
  <c r="J23" i="1"/>
  <c r="H23" i="1"/>
  <c r="G23" i="1"/>
  <c r="E23" i="1"/>
  <c r="L53" i="2" l="1"/>
  <c r="E29" i="2"/>
  <c r="L35" i="2"/>
  <c r="L51" i="2"/>
  <c r="E40" i="2"/>
  <c r="O36" i="3"/>
  <c r="L49" i="2"/>
  <c r="L52" i="2"/>
  <c r="L29" i="2"/>
  <c r="E30" i="2"/>
  <c r="L37" i="2"/>
  <c r="L23" i="2"/>
  <c r="L32" i="2"/>
  <c r="L36" i="2"/>
  <c r="L28" i="2"/>
  <c r="L26" i="2"/>
  <c r="L54" i="2"/>
  <c r="L50" i="2"/>
  <c r="L39" i="2"/>
  <c r="E28" i="2"/>
  <c r="E25" i="2"/>
  <c r="L22" i="2"/>
  <c r="E27" i="2"/>
  <c r="E37" i="2"/>
  <c r="E26" i="2"/>
  <c r="E35" i="2"/>
  <c r="E41" i="2"/>
  <c r="E34" i="2"/>
  <c r="E38" i="2"/>
  <c r="L57" i="2"/>
  <c r="L21" i="2"/>
  <c r="E39" i="2"/>
  <c r="E19" i="2"/>
  <c r="E32" i="2"/>
  <c r="E33" i="2"/>
  <c r="E18" i="2"/>
  <c r="E31" i="2"/>
  <c r="E23" i="2"/>
  <c r="E22" i="2"/>
  <c r="L38" i="2"/>
  <c r="L19" i="2"/>
  <c r="L47" i="2"/>
  <c r="L25" i="2"/>
  <c r="L58" i="2"/>
  <c r="L40" i="2"/>
  <c r="L30" i="2"/>
  <c r="L20" i="2"/>
  <c r="L56" i="2"/>
  <c r="L43" i="2"/>
  <c r="L34" i="2"/>
  <c r="L33" i="2"/>
  <c r="L27" i="2"/>
  <c r="L48" i="2"/>
  <c r="L45" i="2"/>
  <c r="L46" i="2"/>
  <c r="R21" i="3"/>
  <c r="L72" i="4"/>
  <c r="L76" i="4"/>
  <c r="L62" i="4"/>
  <c r="L67" i="4"/>
  <c r="L71" i="4"/>
  <c r="L63" i="4"/>
  <c r="L69" i="4"/>
  <c r="M25" i="3"/>
  <c r="M30" i="3"/>
  <c r="C27" i="3"/>
  <c r="R20" i="3"/>
  <c r="L73" i="4"/>
  <c r="L57" i="4"/>
  <c r="L25" i="4"/>
  <c r="L38" i="4"/>
  <c r="L34" i="4"/>
  <c r="L52" i="4"/>
  <c r="L68" i="4"/>
  <c r="L64" i="4"/>
  <c r="L61" i="4"/>
  <c r="L65" i="4"/>
  <c r="L53" i="4"/>
  <c r="L74" i="4"/>
  <c r="L75" i="4"/>
  <c r="L70" i="4"/>
  <c r="L66" i="4"/>
  <c r="L59" i="4"/>
  <c r="L37" i="4"/>
  <c r="L44" i="4"/>
  <c r="L40" i="4"/>
  <c r="R19" i="3"/>
  <c r="L81" i="4"/>
  <c r="L60" i="4"/>
  <c r="L56" i="4"/>
  <c r="L47" i="4"/>
  <c r="L20" i="4"/>
  <c r="L17" i="4"/>
  <c r="L42" i="4"/>
  <c r="L18" i="4"/>
  <c r="L58" i="4"/>
  <c r="L14" i="4"/>
  <c r="L24" i="4"/>
  <c r="L49" i="4"/>
  <c r="L26" i="4"/>
  <c r="L80" i="4"/>
  <c r="L41" i="1"/>
  <c r="F45" i="2" s="1"/>
  <c r="M31" i="3"/>
  <c r="M29" i="3"/>
  <c r="M28" i="3"/>
  <c r="O24" i="3"/>
  <c r="O37" i="3"/>
  <c r="L43" i="4"/>
  <c r="L33" i="4"/>
  <c r="L35" i="4"/>
  <c r="L27" i="4"/>
  <c r="L50" i="4"/>
  <c r="L32" i="4"/>
  <c r="L45" i="4"/>
  <c r="L31" i="4"/>
  <c r="L79" i="4"/>
  <c r="L78" i="4"/>
  <c r="L36" i="4"/>
  <c r="L16" i="4"/>
  <c r="L22" i="4"/>
  <c r="L19" i="4"/>
  <c r="L28" i="4"/>
  <c r="L77" i="4"/>
  <c r="L39" i="4"/>
  <c r="L55" i="4"/>
  <c r="L29" i="4"/>
  <c r="L54" i="4"/>
  <c r="L51" i="4"/>
  <c r="L23" i="4"/>
  <c r="L41" i="4"/>
  <c r="L46" i="4"/>
  <c r="L15" i="4"/>
  <c r="L30" i="4"/>
  <c r="L21" i="4"/>
  <c r="L82" i="4"/>
  <c r="C36" i="3"/>
  <c r="C43" i="3"/>
  <c r="C33" i="3"/>
  <c r="L39" i="1"/>
  <c r="F43" i="2" s="1"/>
  <c r="L14" i="1"/>
  <c r="C30" i="3"/>
  <c r="C31" i="3"/>
  <c r="C35" i="3"/>
  <c r="C29" i="3"/>
  <c r="C26" i="3"/>
  <c r="C39" i="3"/>
  <c r="C32" i="3"/>
  <c r="C40" i="3"/>
  <c r="C38" i="3"/>
  <c r="C44" i="3"/>
  <c r="C25" i="3"/>
  <c r="C23" i="3"/>
  <c r="C28" i="3"/>
  <c r="C34" i="3"/>
  <c r="C41" i="3"/>
  <c r="C37" i="3"/>
  <c r="C42" i="3"/>
  <c r="C22" i="3"/>
  <c r="C24" i="3"/>
  <c r="L40" i="1"/>
  <c r="F44" i="2" s="1"/>
  <c r="L29" i="1"/>
  <c r="L16" i="1"/>
  <c r="L35" i="1"/>
  <c r="L38" i="1"/>
  <c r="F42" i="2" s="1"/>
  <c r="L24" i="1"/>
  <c r="L34" i="1"/>
  <c r="L51" i="1"/>
  <c r="F55" i="2" s="1"/>
  <c r="L47" i="1"/>
  <c r="F51" i="2" s="1"/>
  <c r="L43" i="1"/>
  <c r="F47" i="2" s="1"/>
  <c r="L26" i="1"/>
  <c r="L18" i="1"/>
  <c r="L20" i="1"/>
  <c r="L52" i="1"/>
  <c r="F56" i="2" s="1"/>
  <c r="L48" i="1"/>
  <c r="F52" i="2" s="1"/>
  <c r="L44" i="1"/>
  <c r="L27" i="1"/>
  <c r="L32" i="1"/>
  <c r="L49" i="1"/>
  <c r="F53" i="2" s="1"/>
  <c r="L45" i="1"/>
  <c r="F49" i="2" s="1"/>
  <c r="E49" i="3" s="1"/>
  <c r="L30" i="1"/>
  <c r="L50" i="1"/>
  <c r="L46" i="1"/>
  <c r="F50" i="2" s="1"/>
  <c r="L42" i="1"/>
  <c r="F46" i="2" s="1"/>
  <c r="L22" i="1"/>
  <c r="L28" i="1"/>
  <c r="L31" i="1"/>
  <c r="L25" i="1"/>
  <c r="L37" i="1"/>
  <c r="L21" i="1"/>
  <c r="L36" i="1"/>
  <c r="L15" i="1"/>
  <c r="L17" i="1"/>
  <c r="L19" i="1"/>
  <c r="L33" i="1"/>
  <c r="F29" i="2" l="1"/>
  <c r="M37" i="2"/>
  <c r="M52" i="2"/>
  <c r="O33" i="3"/>
  <c r="O19" i="3"/>
  <c r="M28" i="2"/>
  <c r="F30" i="2"/>
  <c r="F25" i="2"/>
  <c r="M32" i="2"/>
  <c r="M36" i="2"/>
  <c r="M26" i="2"/>
  <c r="M49" i="2"/>
  <c r="M41" i="2"/>
  <c r="F40" i="2"/>
  <c r="F23" i="2"/>
  <c r="M39" i="2"/>
  <c r="F36" i="2"/>
  <c r="F19" i="2"/>
  <c r="F31" i="2"/>
  <c r="F33" i="2"/>
  <c r="F38" i="2"/>
  <c r="F28" i="2"/>
  <c r="F22" i="2"/>
  <c r="F27" i="2"/>
  <c r="F41" i="2"/>
  <c r="M22" i="2"/>
  <c r="F24" i="2"/>
  <c r="F35" i="2"/>
  <c r="F18" i="2"/>
  <c r="F32" i="2"/>
  <c r="F39" i="2"/>
  <c r="F37" i="2"/>
  <c r="F34" i="2"/>
  <c r="F26" i="2"/>
  <c r="M45" i="2"/>
  <c r="M58" i="2"/>
  <c r="M40" i="2"/>
  <c r="M47" i="2"/>
  <c r="M29" i="2"/>
  <c r="M19" i="2"/>
  <c r="M34" i="2"/>
  <c r="M57" i="2"/>
  <c r="M56" i="2"/>
  <c r="M27" i="2"/>
  <c r="M73" i="2"/>
  <c r="J73" i="3" s="1"/>
  <c r="M67" i="2"/>
  <c r="J67" i="3" s="1"/>
  <c r="M50" i="2"/>
  <c r="M63" i="2"/>
  <c r="J63" i="3" s="1"/>
  <c r="M68" i="2"/>
  <c r="J68" i="3" s="1"/>
  <c r="M75" i="2"/>
  <c r="J75" i="3" s="1"/>
  <c r="M53" i="2"/>
  <c r="M21" i="2"/>
  <c r="M30" i="2"/>
  <c r="M33" i="2"/>
  <c r="M82" i="2"/>
  <c r="M51" i="2"/>
  <c r="M23" i="2"/>
  <c r="M64" i="2"/>
  <c r="J64" i="3" s="1"/>
  <c r="M74" i="2"/>
  <c r="J74" i="3" s="1"/>
  <c r="M66" i="2"/>
  <c r="J66" i="3" s="1"/>
  <c r="M35" i="2"/>
  <c r="M60" i="2"/>
  <c r="J60" i="3" s="1"/>
  <c r="M71" i="2"/>
  <c r="J71" i="3" s="1"/>
  <c r="M43" i="2"/>
  <c r="M62" i="2"/>
  <c r="J62" i="3" s="1"/>
  <c r="M79" i="2"/>
  <c r="J79" i="3" s="1"/>
  <c r="M80" i="2"/>
  <c r="J80" i="3" s="1"/>
  <c r="M61" i="2"/>
  <c r="J61" i="3" s="1"/>
  <c r="M65" i="2"/>
  <c r="J65" i="3" s="1"/>
  <c r="M70" i="2"/>
  <c r="J70" i="3" s="1"/>
  <c r="M48" i="2"/>
  <c r="M81" i="2"/>
  <c r="M78" i="2"/>
  <c r="J78" i="3" s="1"/>
  <c r="M46" i="2"/>
  <c r="M76" i="2"/>
  <c r="J76" i="3" s="1"/>
  <c r="M69" i="2"/>
  <c r="J69" i="3" s="1"/>
  <c r="M77" i="2"/>
  <c r="J77" i="3" s="1"/>
  <c r="M20" i="2"/>
  <c r="M72" i="2"/>
  <c r="J72" i="3" s="1"/>
  <c r="M25" i="2"/>
  <c r="M54" i="2"/>
  <c r="M38" i="2"/>
  <c r="O32" i="3"/>
  <c r="F54" i="2"/>
  <c r="E54" i="3" s="1"/>
  <c r="F48" i="2"/>
  <c r="E48" i="3" s="1"/>
  <c r="E45" i="3"/>
  <c r="E53" i="3"/>
  <c r="E50" i="3"/>
  <c r="O35" i="3"/>
  <c r="E55" i="3"/>
  <c r="E51" i="3"/>
  <c r="E47" i="3"/>
  <c r="E56" i="3"/>
  <c r="E46" i="3"/>
  <c r="E52" i="3"/>
  <c r="J28" i="3" l="1"/>
  <c r="J56" i="3"/>
  <c r="J39" i="3"/>
  <c r="J19" i="3"/>
  <c r="J22" i="3"/>
  <c r="J20" i="3"/>
  <c r="J21" i="3"/>
  <c r="J41" i="3"/>
  <c r="J38" i="3"/>
  <c r="J49" i="3"/>
  <c r="E42" i="3"/>
  <c r="E37" i="3"/>
  <c r="E40" i="3"/>
  <c r="E39" i="3"/>
  <c r="E36" i="3"/>
  <c r="E44" i="3"/>
  <c r="L48" i="4" l="1"/>
  <c r="M18" i="2" s="1"/>
  <c r="F48" i="4"/>
  <c r="L18" i="2" s="1"/>
  <c r="L59" i="2" l="1"/>
  <c r="L55" i="2"/>
  <c r="M59" i="2"/>
  <c r="M55" i="2"/>
  <c r="J53" i="3" s="1"/>
  <c r="L24" i="2"/>
  <c r="L42" i="2"/>
  <c r="M24" i="2"/>
  <c r="M42" i="2"/>
  <c r="J48" i="3" s="1"/>
  <c r="M31" i="2"/>
  <c r="M44" i="2"/>
  <c r="L31" i="2"/>
  <c r="L44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4" i="7"/>
  <c r="F31" i="6"/>
  <c r="E22" i="5" s="1"/>
  <c r="B3" i="6"/>
  <c r="A2" i="5"/>
  <c r="D12" i="3"/>
  <c r="D11" i="3"/>
  <c r="J24" i="3" l="1"/>
  <c r="J35" i="3"/>
  <c r="J31" i="3"/>
  <c r="J25" i="3"/>
  <c r="J59" i="3"/>
  <c r="J52" i="3"/>
  <c r="J51" i="3"/>
  <c r="J36" i="3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4" i="7"/>
  <c r="T26" i="3" s="1"/>
  <c r="L31" i="6"/>
  <c r="F22" i="5" s="1"/>
  <c r="O34" i="3" l="1"/>
  <c r="T18" i="3"/>
  <c r="T59" i="3"/>
  <c r="T32" i="3"/>
  <c r="T21" i="3"/>
  <c r="T19" i="3"/>
  <c r="T20" i="3"/>
  <c r="O25" i="3"/>
  <c r="O30" i="3"/>
  <c r="O23" i="3"/>
  <c r="O31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3" i="1"/>
  <c r="O22" i="3" l="1"/>
  <c r="O20" i="3"/>
  <c r="O18" i="3"/>
  <c r="E21" i="2"/>
  <c r="E20" i="2"/>
  <c r="O28" i="3"/>
  <c r="O26" i="3"/>
  <c r="O29" i="3"/>
  <c r="O27" i="3"/>
  <c r="O21" i="3"/>
  <c r="E34" i="3"/>
  <c r="L23" i="1"/>
  <c r="F21" i="2" l="1"/>
  <c r="E22" i="3" s="1"/>
  <c r="F20" i="2"/>
  <c r="E20" i="3" s="1"/>
  <c r="E38" i="3"/>
  <c r="E35" i="3"/>
  <c r="E27" i="3"/>
  <c r="E33" i="3"/>
  <c r="E32" i="3"/>
  <c r="E30" i="3"/>
  <c r="E26" i="3"/>
  <c r="E29" i="3"/>
  <c r="E25" i="3"/>
  <c r="E31" i="3" l="1"/>
  <c r="E19" i="3"/>
  <c r="E24" i="3"/>
  <c r="E41" i="3"/>
  <c r="E43" i="3"/>
  <c r="E18" i="3"/>
  <c r="E28" i="3"/>
  <c r="E23" i="3"/>
  <c r="E21" i="3"/>
</calcChain>
</file>

<file path=xl/sharedStrings.xml><?xml version="1.0" encoding="utf-8"?>
<sst xmlns="http://schemas.openxmlformats.org/spreadsheetml/2006/main" count="10873" uniqueCount="206">
  <si>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</si>
  <si>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</si>
  <si>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</si>
  <si>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</si>
  <si>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</si>
  <si>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</si>
  <si>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</si>
  <si>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</si>
  <si>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</si>
  <si>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</si>
  <si>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</si>
  <si>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</si>
  <si>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</si>
  <si>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</si>
  <si>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</si>
  <si>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</si>
  <si>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</si>
  <si>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</si>
  <si>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</si>
  <si>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</si>
  <si>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</si>
  <si>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</si>
  <si>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</si>
  <si>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</si>
  <si>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</si>
  <si>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</si>
  <si>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</si>
  <si>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</si>
  <si>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</si>
  <si>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</si>
  <si>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</si>
  <si>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</si>
  <si>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</si>
  <si>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</si>
  <si>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</si>
  <si>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</si>
  <si>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</si>
  <si>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</si>
  <si>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</si>
  <si>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</si>
  <si>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May</t>
  </si>
  <si>
    <t>June</t>
  </si>
  <si>
    <t>July</t>
  </si>
  <si>
    <t>August</t>
  </si>
  <si>
    <t>Sept</t>
  </si>
  <si>
    <t>Oct</t>
  </si>
  <si>
    <t>Nov</t>
  </si>
  <si>
    <t>Meyton Cup</t>
  </si>
  <si>
    <t>H&amp;N Cup</t>
  </si>
  <si>
    <t>NTCSC PTO</t>
  </si>
  <si>
    <t>Akron Open</t>
  </si>
  <si>
    <t>Pilsen Liberation</t>
  </si>
  <si>
    <t>Baku WC</t>
  </si>
  <si>
    <t>Camp Perry Open</t>
  </si>
  <si>
    <t>Munich WC</t>
  </si>
  <si>
    <t>USAS Natl Champ</t>
  </si>
  <si>
    <t>CMP Natl Champ</t>
  </si>
  <si>
    <t>Olympics</t>
  </si>
  <si>
    <t>Pardini Grand Prix</t>
  </si>
  <si>
    <t>CMP Monthly</t>
  </si>
  <si>
    <t>NTCSC Monthly</t>
  </si>
  <si>
    <t>Zippy Open</t>
  </si>
  <si>
    <t>Jr World Champ</t>
  </si>
  <si>
    <t>Dixie Double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</si>
  <si>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</si>
  <si>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</si>
  <si>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</si>
  <si>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</si>
  <si>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</si>
  <si>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</si>
  <si>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</si>
  <si>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</si>
  <si>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</si>
  <si>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</si>
  <si>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</si>
  <si>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</si>
  <si>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</si>
  <si>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</si>
  <si>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</si>
  <si>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</si>
  <si>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</si>
  <si>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Jared Desrosiers</t>
  </si>
  <si>
    <t>Jack Ogoreuc</t>
  </si>
  <si>
    <t>Dan Schanebrook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</si>
  <si>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</si>
  <si>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</si>
  <si>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</si>
  <si>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</si>
  <si>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</si>
  <si>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</si>
  <si>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</si>
  <si>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</si>
  <si>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</si>
  <si>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</si>
  <si>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</si>
  <si>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</si>
  <si>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</si>
  <si>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</si>
  <si>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</si>
  <si>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</si>
  <si>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</si>
  <si>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</si>
  <si>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</si>
  <si>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</si>
  <si>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</si>
  <si>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</si>
  <si>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</si>
  <si>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</si>
  <si>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</si>
  <si>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</si>
  <si>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</si>
  <si>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Baku WC Qual 1</t>
  </si>
  <si>
    <t>Baku WC Qual 2</t>
  </si>
  <si>
    <t>WVU Eley Open</t>
  </si>
  <si>
    <t>Munich WC Elim</t>
  </si>
  <si>
    <t>Munich WC Qual</t>
  </si>
  <si>
    <t>Jr World Champ Elim</t>
  </si>
  <si>
    <t>Jr World Champ Qual</t>
  </si>
  <si>
    <t>Jason Dardas</t>
  </si>
  <si>
    <t>Minimum Score to Start in the Ranking: Smallbore Rifle =</t>
  </si>
  <si>
    <t>Event 38</t>
  </si>
  <si>
    <t xml:space="preserve"> Baku WC Elim 1</t>
  </si>
  <si>
    <t>Baku WC Elim 1</t>
  </si>
  <si>
    <t>Cecelia Ossi</t>
  </si>
  <si>
    <t>Anne White</t>
  </si>
  <si>
    <t>Carley Seabrooke</t>
  </si>
  <si>
    <t>Danjela De Jesus</t>
  </si>
  <si>
    <t>Kelsey Dardas</t>
  </si>
  <si>
    <t>Emma Rhode</t>
  </si>
  <si>
    <t>John Blanton</t>
  </si>
  <si>
    <t>Lily Wytko</t>
  </si>
  <si>
    <t>Regan Diamond</t>
  </si>
  <si>
    <t>Black Knight  Open Day 1</t>
  </si>
  <si>
    <t>Black Knight Open Day 2</t>
  </si>
  <si>
    <t>Black Knight Open Day 1</t>
  </si>
  <si>
    <t>Camp Perry Open Day 1</t>
  </si>
  <si>
    <t>Camp Perry Open Day 2</t>
  </si>
  <si>
    <t>WVU Walther Cup Day 1</t>
  </si>
  <si>
    <t>WVU Walther Cup Day 2</t>
  </si>
  <si>
    <t>WVU Eley Open Sat.</t>
  </si>
  <si>
    <t>WVU Eley Open Sun.</t>
  </si>
  <si>
    <t>Sarah Beard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</si>
  <si>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</si>
  <si>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</si>
  <si>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</si>
  <si>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</si>
  <si>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</si>
  <si>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</si>
  <si>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</si>
  <si>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</si>
  <si>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</si>
  <si>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</si>
  <si>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</si>
  <si>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</si>
  <si>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</si>
  <si>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</si>
  <si>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</si>
  <si>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</si>
  <si>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Maggie Palfrie</t>
  </si>
  <si>
    <t>Event 66</t>
  </si>
  <si>
    <t>WVU Open</t>
  </si>
  <si>
    <t>Buckeye Open</t>
  </si>
  <si>
    <t>Sam Adkins</t>
  </si>
  <si>
    <t>April</t>
  </si>
  <si>
    <t>Event 67</t>
  </si>
  <si>
    <t>Event 68</t>
  </si>
  <si>
    <t>Akron Open (2)</t>
  </si>
  <si>
    <t xml:space="preserve"> Akron Open (1)</t>
  </si>
  <si>
    <t>Akron Open (1)</t>
  </si>
  <si>
    <t>Junior Olympics 1</t>
  </si>
  <si>
    <t>Lima World Cup</t>
  </si>
  <si>
    <t>Event 39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</si>
  <si>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</si>
  <si>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</si>
  <si>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</si>
  <si>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</si>
  <si>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</si>
  <si>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</si>
  <si>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</si>
  <si>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Georgia Southern Eagle Open</t>
  </si>
  <si>
    <t>Event 40</t>
  </si>
  <si>
    <t>Event 41</t>
  </si>
  <si>
    <t>Event 42</t>
  </si>
  <si>
    <t>WVU Eley Open 1</t>
  </si>
  <si>
    <t>WVU Eley Open 2</t>
  </si>
  <si>
    <t>WVU Eley Open 3</t>
  </si>
  <si>
    <t>Karlie Lynn</t>
  </si>
  <si>
    <t>Katrina Demerle</t>
  </si>
  <si>
    <t>Gabriella Zych</t>
  </si>
  <si>
    <t>Molly McGhin</t>
  </si>
  <si>
    <t>Samuel Adkins</t>
  </si>
  <si>
    <t>Event 69</t>
  </si>
  <si>
    <t>Event 43</t>
  </si>
  <si>
    <t>Event 44</t>
  </si>
  <si>
    <t>Event 45</t>
  </si>
  <si>
    <t>Devin Wagner</t>
  </si>
  <si>
    <t>May 25, 2025</t>
  </si>
  <si>
    <t>Suhl Jr WC Elim</t>
  </si>
  <si>
    <t>Suhl Jr WC Qual</t>
  </si>
  <si>
    <t>Event 70</t>
  </si>
  <si>
    <t>Event 71</t>
  </si>
  <si>
    <t>Event 72</t>
  </si>
  <si>
    <t>Event 73</t>
  </si>
  <si>
    <t>Event 74</t>
  </si>
  <si>
    <t>Event 75</t>
  </si>
  <si>
    <t>Suhl Jr 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</si>
</sst>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</cellXfs>
  <cellStyles count="1">
    <cellStyle name="Normal" xfId="0" builtinId="0"/>
  </cellStyles>
  <dxfs count="73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CA53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9" ht="18.5" x14ac:dyDescent="0.45">
      <c r="B1" s="1" t="s">
        <v>0</v>
      </c>
    </row>
    <row r="2" spans="1:79" ht="18.5" x14ac:dyDescent="0.45">
      <c r="B2" s="1" t="s">
        <v>1</v>
      </c>
    </row>
    <row r="3" spans="1:79" x14ac:dyDescent="0.35">
      <c r="B3" s="2" t="str">
        <f>Summary!B2</f>
        <v>May 25, 2025</v>
      </c>
    </row>
    <row r="5" spans="1:79" x14ac:dyDescent="0.35">
      <c r="B5" s="96" t="s">
        <v>2</v>
      </c>
      <c r="C5" s="96"/>
      <c r="D5" s="96"/>
      <c r="E5" s="97"/>
      <c r="F5" s="33">
        <v>629</v>
      </c>
      <c r="G5" s="64"/>
      <c r="I5" s="3"/>
    </row>
    <row r="6" spans="1:79" x14ac:dyDescent="0.35">
      <c r="B6" s="98" t="s">
        <v>3</v>
      </c>
      <c r="C6" s="98"/>
      <c r="D6" s="98"/>
      <c r="E6" s="99"/>
      <c r="F6" s="34">
        <v>627</v>
      </c>
      <c r="G6" s="64"/>
      <c r="I6" s="4"/>
    </row>
    <row r="7" spans="1:79" x14ac:dyDescent="0.35">
      <c r="B7" s="100" t="s">
        <v>4</v>
      </c>
      <c r="C7" s="100"/>
      <c r="D7" s="100"/>
      <c r="E7" s="101"/>
      <c r="F7" s="6">
        <v>625</v>
      </c>
      <c r="I7" s="5"/>
    </row>
    <row r="10" spans="1:79" ht="18.5" x14ac:dyDescent="0.45">
      <c r="C10" s="7" t="s">
        <v>5</v>
      </c>
    </row>
    <row r="11" spans="1:79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2024</v>
      </c>
      <c r="AO11" s="64">
        <v>2024</v>
      </c>
      <c r="AP11" s="64">
        <v>2024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 t="s">
        <v>15</v>
      </c>
      <c r="BW11" s="64" t="s">
        <v>15</v>
      </c>
      <c r="BX11" s="64" t="s">
        <v>15</v>
      </c>
      <c r="BY11" s="64" t="s">
        <v>15</v>
      </c>
      <c r="BZ11" s="64" t="s">
        <v>15</v>
      </c>
      <c r="CA11" s="64" t="s">
        <v>15</v>
      </c>
    </row>
    <row r="12" spans="1:79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5" t="s">
        <v>7</v>
      </c>
      <c r="H12" s="95"/>
      <c r="I12" s="95"/>
      <c r="J12" s="95"/>
      <c r="K12" s="95"/>
      <c r="L12" s="73" t="s">
        <v>14</v>
      </c>
      <c r="N12" s="70" t="s">
        <v>16</v>
      </c>
      <c r="O12" s="64" t="s">
        <v>40</v>
      </c>
      <c r="P12" s="64" t="s">
        <v>40</v>
      </c>
      <c r="Q12" s="64" t="s">
        <v>40</v>
      </c>
      <c r="R12" s="64" t="s">
        <v>41</v>
      </c>
      <c r="S12" s="64" t="s">
        <v>41</v>
      </c>
      <c r="T12" s="64" t="s">
        <v>41</v>
      </c>
      <c r="U12" s="64" t="s">
        <v>41</v>
      </c>
      <c r="V12" s="64" t="s">
        <v>41</v>
      </c>
      <c r="W12" s="64" t="s">
        <v>42</v>
      </c>
      <c r="X12" s="64" t="s">
        <v>42</v>
      </c>
      <c r="Y12" s="64" t="s">
        <v>42</v>
      </c>
      <c r="Z12" s="64" t="s">
        <v>43</v>
      </c>
      <c r="AA12" s="64" t="s">
        <v>43</v>
      </c>
      <c r="AB12" s="64" t="s">
        <v>44</v>
      </c>
      <c r="AC12" s="64" t="s">
        <v>44</v>
      </c>
      <c r="AD12" s="64" t="s">
        <v>44</v>
      </c>
      <c r="AE12" s="64" t="s">
        <v>44</v>
      </c>
      <c r="AF12" s="64" t="s">
        <v>44</v>
      </c>
      <c r="AG12" s="64" t="s">
        <v>44</v>
      </c>
      <c r="AH12" s="64" t="s">
        <v>45</v>
      </c>
      <c r="AI12" s="64" t="s">
        <v>45</v>
      </c>
      <c r="AJ12" s="64" t="s">
        <v>45</v>
      </c>
      <c r="AK12" s="64" t="s">
        <v>45</v>
      </c>
      <c r="AL12" s="64" t="s">
        <v>46</v>
      </c>
      <c r="AM12" s="64" t="s">
        <v>46</v>
      </c>
      <c r="AN12" s="64" t="s">
        <v>46</v>
      </c>
      <c r="AO12" s="64" t="s">
        <v>36</v>
      </c>
      <c r="AP12" s="64" t="s">
        <v>36</v>
      </c>
      <c r="AQ12" s="64" t="s">
        <v>37</v>
      </c>
      <c r="AR12" s="64" t="s">
        <v>37</v>
      </c>
      <c r="AS12" s="64" t="s">
        <v>37</v>
      </c>
      <c r="AT12" s="64" t="s">
        <v>37</v>
      </c>
      <c r="AU12" s="64" t="s">
        <v>37</v>
      </c>
      <c r="AV12" s="64" t="s">
        <v>37</v>
      </c>
      <c r="AW12" s="64" t="s">
        <v>37</v>
      </c>
      <c r="AX12" s="64" t="s">
        <v>37</v>
      </c>
      <c r="AY12" s="64" t="s">
        <v>37</v>
      </c>
      <c r="AZ12" s="64" t="s">
        <v>37</v>
      </c>
      <c r="BA12" s="64" t="s">
        <v>37</v>
      </c>
      <c r="BB12" s="64" t="s">
        <v>37</v>
      </c>
      <c r="BC12" s="64" t="s">
        <v>39</v>
      </c>
      <c r="BD12" s="64" t="s">
        <v>39</v>
      </c>
      <c r="BE12" s="64" t="s">
        <v>39</v>
      </c>
      <c r="BF12" s="64" t="s">
        <v>39</v>
      </c>
      <c r="BG12" s="64" t="s">
        <v>39</v>
      </c>
      <c r="BH12" s="64" t="s">
        <v>39</v>
      </c>
      <c r="BI12" s="64" t="s">
        <v>39</v>
      </c>
      <c r="BJ12" s="64" t="s">
        <v>39</v>
      </c>
      <c r="BK12" s="64" t="s">
        <v>39</v>
      </c>
      <c r="BL12" s="64" t="s">
        <v>39</v>
      </c>
      <c r="BM12" s="64" t="s">
        <v>163</v>
      </c>
      <c r="BN12" s="64" t="s">
        <v>163</v>
      </c>
      <c r="BO12" s="64" t="s">
        <v>163</v>
      </c>
      <c r="BP12" s="64" t="s">
        <v>163</v>
      </c>
      <c r="BQ12" s="64" t="s">
        <v>163</v>
      </c>
      <c r="BR12" s="64" t="s">
        <v>163</v>
      </c>
      <c r="BS12" s="64" t="s">
        <v>40</v>
      </c>
      <c r="BT12" s="64" t="s">
        <v>40</v>
      </c>
      <c r="BU12" s="64" t="s">
        <v>40</v>
      </c>
      <c r="BV12" s="64" t="s">
        <v>16</v>
      </c>
      <c r="BW12" s="64" t="s">
        <v>16</v>
      </c>
      <c r="BX12" s="64" t="s">
        <v>16</v>
      </c>
      <c r="BY12" s="64" t="s">
        <v>16</v>
      </c>
      <c r="BZ12" s="64" t="s">
        <v>16</v>
      </c>
      <c r="CA12" s="64" t="s">
        <v>16</v>
      </c>
    </row>
    <row r="13" spans="1:79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51</v>
      </c>
      <c r="P13" s="64" t="s">
        <v>52</v>
      </c>
      <c r="Q13" s="64" t="s">
        <v>49</v>
      </c>
      <c r="R13" s="64" t="s">
        <v>135</v>
      </c>
      <c r="S13" s="64" t="s">
        <v>136</v>
      </c>
      <c r="T13" s="64" t="s">
        <v>54</v>
      </c>
      <c r="U13" s="64" t="s">
        <v>55</v>
      </c>
      <c r="V13" s="64" t="s">
        <v>55</v>
      </c>
      <c r="W13" s="64" t="s">
        <v>56</v>
      </c>
      <c r="X13" s="64" t="s">
        <v>56</v>
      </c>
      <c r="Y13" s="64" t="s">
        <v>57</v>
      </c>
      <c r="Z13" s="64" t="s">
        <v>58</v>
      </c>
      <c r="AA13" s="64" t="s">
        <v>49</v>
      </c>
      <c r="AB13" s="64" t="s">
        <v>134</v>
      </c>
      <c r="AC13" s="64" t="s">
        <v>133</v>
      </c>
      <c r="AD13" s="64" t="s">
        <v>59</v>
      </c>
      <c r="AE13" s="64" t="s">
        <v>60</v>
      </c>
      <c r="AF13" s="64" t="s">
        <v>61</v>
      </c>
      <c r="AG13" s="64" t="s">
        <v>62</v>
      </c>
      <c r="AH13" s="64" t="s">
        <v>59</v>
      </c>
      <c r="AI13" s="64" t="s">
        <v>49</v>
      </c>
      <c r="AJ13" s="64" t="s">
        <v>63</v>
      </c>
      <c r="AK13" s="64" t="s">
        <v>63</v>
      </c>
      <c r="AL13" s="64" t="s">
        <v>60</v>
      </c>
      <c r="AM13" s="64" t="s">
        <v>137</v>
      </c>
      <c r="AN13" s="64" t="s">
        <v>138</v>
      </c>
      <c r="AO13" s="64" t="s">
        <v>64</v>
      </c>
      <c r="AP13" s="64" t="s">
        <v>64</v>
      </c>
      <c r="AQ13" s="64" t="s">
        <v>142</v>
      </c>
      <c r="AR13" s="64" t="s">
        <v>142</v>
      </c>
      <c r="AS13" s="64" t="s">
        <v>143</v>
      </c>
      <c r="AT13" s="64" t="s">
        <v>143</v>
      </c>
      <c r="AU13" s="64" t="s">
        <v>53</v>
      </c>
      <c r="AV13" s="64" t="s">
        <v>53</v>
      </c>
      <c r="AW13" s="64" t="s">
        <v>47</v>
      </c>
      <c r="AX13" s="64" t="s">
        <v>47</v>
      </c>
      <c r="AY13" s="64" t="s">
        <v>48</v>
      </c>
      <c r="AZ13" s="64" t="s">
        <v>48</v>
      </c>
      <c r="BA13" s="64" t="s">
        <v>144</v>
      </c>
      <c r="BB13" s="64" t="s">
        <v>144</v>
      </c>
      <c r="BC13" s="64" t="s">
        <v>152</v>
      </c>
      <c r="BD13" s="64" t="s">
        <v>153</v>
      </c>
      <c r="BE13" s="64" t="s">
        <v>59</v>
      </c>
      <c r="BF13" s="64" t="s">
        <v>60</v>
      </c>
      <c r="BG13" s="64" t="s">
        <v>160</v>
      </c>
      <c r="BH13" s="64" t="s">
        <v>160</v>
      </c>
      <c r="BI13" s="64" t="s">
        <v>161</v>
      </c>
      <c r="BJ13" s="64" t="s">
        <v>161</v>
      </c>
      <c r="BK13" s="64" t="s">
        <v>50</v>
      </c>
      <c r="BL13" s="64" t="s">
        <v>167</v>
      </c>
      <c r="BM13" s="64" t="s">
        <v>84</v>
      </c>
      <c r="BN13" s="64" t="s">
        <v>166</v>
      </c>
      <c r="BO13" s="64" t="s">
        <v>179</v>
      </c>
      <c r="BP13" s="64" t="s">
        <v>169</v>
      </c>
      <c r="BQ13" s="64" t="s">
        <v>169</v>
      </c>
      <c r="BR13" s="64" t="s">
        <v>170</v>
      </c>
      <c r="BS13" s="64" t="s">
        <v>60</v>
      </c>
      <c r="BT13" s="64" t="s">
        <v>59</v>
      </c>
      <c r="BU13" s="64" t="s">
        <v>205</v>
      </c>
      <c r="BV13" s="64" t="s">
        <v>159</v>
      </c>
      <c r="BW13" s="64" t="s">
        <v>164</v>
      </c>
      <c r="BX13" s="64" t="s">
        <v>165</v>
      </c>
      <c r="BY13" s="64" t="s">
        <v>191</v>
      </c>
      <c r="BZ13" s="64" t="s">
        <v>199</v>
      </c>
      <c r="CA13" s="64" t="s">
        <v>200</v>
      </c>
    </row>
    <row r="14" spans="1:79" x14ac:dyDescent="0.35">
      <c r="A14" t="str">
        <f t="shared" ref="A14:A37" si="0">IF(D14="","",(RIGHT(D14,LEN(D14)-SEARCH(" ",D14,1))))</f>
        <v>Adkins</v>
      </c>
      <c r="B14" t="str">
        <f t="shared" ref="B14:B37" si="1">IF(D14="","",(LEFT(D14,SEARCH(" ",D14,1))))</f>
        <v xml:space="preserve">Sam </v>
      </c>
      <c r="C14" s="12">
        <v>23</v>
      </c>
      <c r="D14" t="s">
        <v>162</v>
      </c>
      <c r="E14" s="12">
        <f t="shared" ref="E14:E37" si="2">IF(COUNT(N14:CA14)=0,"", COUNT(N14:CA14))</f>
        <v>3</v>
      </c>
      <c r="F14" s="12">
        <f t="shared" ref="F14:F37" si="3">_xlfn.IFS(E14="","",E14=1,1,E14=2,2,E14=3,3,E14=4,4,E14=5,5,E14&gt;5,5)</f>
        <v>3</v>
      </c>
      <c r="G14" s="71">
        <f t="shared" ref="G14:G37" si="4">IFERROR(LARGE((N14:CA14),1),"")</f>
        <v>626.1</v>
      </c>
      <c r="H14" s="71">
        <f t="shared" ref="H14:H37" si="5">IFERROR(LARGE((N14:CA14),2),"")</f>
        <v>623.5</v>
      </c>
      <c r="I14" s="71">
        <f t="shared" ref="I14:I37" si="6">IFERROR(LARGE((N14:CA14),3),"")</f>
        <v>623</v>
      </c>
      <c r="J14" s="71" t="str">
        <f t="shared" ref="J14:J37" si="7">IFERROR(LARGE((N14:CA14),4),"")</f>
        <v/>
      </c>
      <c r="K14" s="71" t="str">
        <f t="shared" ref="K14:K37" si="8">IFERROR(LARGE((N14:CA14),5),"")</f>
        <v/>
      </c>
      <c r="L14" s="72">
        <f t="shared" ref="L14:L37" si="9">IFERROR(AVERAGEIF(G14:K14,"&gt;0"),"")</f>
        <v>624.19999999999993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>
        <v>626.1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>
        <v>623</v>
      </c>
      <c r="BQ14" s="12">
        <v>623.5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</row>
    <row r="15" spans="1:79" x14ac:dyDescent="0.35">
      <c r="A15" t="str">
        <f t="shared" si="0"/>
        <v>Barnick</v>
      </c>
      <c r="B15" t="str">
        <f t="shared" si="1"/>
        <v xml:space="preserve">Gavin </v>
      </c>
      <c r="C15" s="12">
        <v>12</v>
      </c>
      <c r="D15" t="s">
        <v>74</v>
      </c>
      <c r="E15" s="12">
        <f t="shared" si="2"/>
        <v>7</v>
      </c>
      <c r="F15" s="12">
        <f t="shared" si="3"/>
        <v>5</v>
      </c>
      <c r="G15" s="71">
        <f t="shared" si="4"/>
        <v>632.70000000000005</v>
      </c>
      <c r="H15" s="71">
        <f t="shared" si="5"/>
        <v>630.29999999999995</v>
      </c>
      <c r="I15" s="71">
        <f t="shared" si="6"/>
        <v>628.9</v>
      </c>
      <c r="J15" s="71">
        <f t="shared" si="7"/>
        <v>628.70000000000005</v>
      </c>
      <c r="K15" s="71">
        <f t="shared" si="8"/>
        <v>628.70000000000005</v>
      </c>
      <c r="L15" s="72">
        <f t="shared" si="9"/>
        <v>629.86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>
        <v>626</v>
      </c>
      <c r="AN15" s="12">
        <v>628.70000000000005</v>
      </c>
      <c r="AO15" s="12">
        <v>628.70000000000005</v>
      </c>
      <c r="AP15" s="12">
        <v>630.29999999999995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>
        <v>623.9</v>
      </c>
      <c r="BE15" s="12" t="s">
        <v>12</v>
      </c>
      <c r="BF15" s="12" t="s">
        <v>12</v>
      </c>
      <c r="BG15" s="12">
        <v>628.9</v>
      </c>
      <c r="BH15" s="12">
        <v>632.70000000000005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  <c r="CA15" s="12" t="s">
        <v>12</v>
      </c>
    </row>
    <row r="16" spans="1:79" x14ac:dyDescent="0.35">
      <c r="A16" t="str">
        <f t="shared" si="0"/>
        <v>Blanton</v>
      </c>
      <c r="B16" t="str">
        <f t="shared" si="1"/>
        <v xml:space="preserve">John </v>
      </c>
      <c r="C16" s="12">
        <v>22</v>
      </c>
      <c r="D16" t="s">
        <v>129</v>
      </c>
      <c r="E16" s="12">
        <f t="shared" si="2"/>
        <v>3</v>
      </c>
      <c r="F16" s="12">
        <f t="shared" si="3"/>
        <v>3</v>
      </c>
      <c r="G16" s="71">
        <f t="shared" si="4"/>
        <v>628.4</v>
      </c>
      <c r="H16" s="71">
        <f t="shared" si="5"/>
        <v>627.4</v>
      </c>
      <c r="I16" s="71">
        <f t="shared" si="6"/>
        <v>615</v>
      </c>
      <c r="J16" s="71" t="str">
        <f t="shared" si="7"/>
        <v/>
      </c>
      <c r="K16" s="71" t="str">
        <f t="shared" si="8"/>
        <v/>
      </c>
      <c r="L16" s="72">
        <f t="shared" si="9"/>
        <v>623.6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>
        <v>627.4</v>
      </c>
      <c r="AP16" s="12">
        <v>628.4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>
        <v>615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  <c r="CA16" s="12" t="s">
        <v>12</v>
      </c>
    </row>
    <row r="17" spans="1:79" x14ac:dyDescent="0.35">
      <c r="A17" t="str">
        <f t="shared" si="0"/>
        <v>Clark</v>
      </c>
      <c r="B17" t="str">
        <f t="shared" si="1"/>
        <v xml:space="preserve">Levi </v>
      </c>
      <c r="C17" s="12">
        <v>7</v>
      </c>
      <c r="D17" t="s">
        <v>70</v>
      </c>
      <c r="E17" s="12">
        <f t="shared" si="2"/>
        <v>18</v>
      </c>
      <c r="F17" s="12">
        <f t="shared" si="3"/>
        <v>5</v>
      </c>
      <c r="G17" s="71">
        <f t="shared" si="4"/>
        <v>628.70000000000005</v>
      </c>
      <c r="H17" s="71">
        <f t="shared" si="5"/>
        <v>627.6</v>
      </c>
      <c r="I17" s="71">
        <f t="shared" si="6"/>
        <v>627.20000000000005</v>
      </c>
      <c r="J17" s="71">
        <f t="shared" si="7"/>
        <v>627.20000000000005</v>
      </c>
      <c r="K17" s="71">
        <f t="shared" si="8"/>
        <v>626.79999999999995</v>
      </c>
      <c r="L17" s="72">
        <f t="shared" si="9"/>
        <v>627.5</v>
      </c>
      <c r="N17" s="12" t="s">
        <v>12</v>
      </c>
      <c r="O17" s="12">
        <v>627.6</v>
      </c>
      <c r="P17" s="12" t="s">
        <v>12</v>
      </c>
      <c r="Q17" s="12" t="s">
        <v>12</v>
      </c>
      <c r="R17" s="12">
        <v>621.29999999999995</v>
      </c>
      <c r="S17" s="12">
        <v>623.4</v>
      </c>
      <c r="T17" s="12" t="s">
        <v>12</v>
      </c>
      <c r="U17" s="12">
        <v>627.20000000000005</v>
      </c>
      <c r="V17" s="12">
        <v>622.9</v>
      </c>
      <c r="W17" s="12">
        <v>623.79999999999995</v>
      </c>
      <c r="X17" s="12">
        <v>624.6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>
        <v>625.5</v>
      </c>
      <c r="AK17" s="12">
        <v>627.20000000000005</v>
      </c>
      <c r="AL17" s="12">
        <v>626.4</v>
      </c>
      <c r="AM17" s="12">
        <v>620.79999999999995</v>
      </c>
      <c r="AN17" s="12">
        <v>624.4</v>
      </c>
      <c r="AO17" s="12">
        <v>623.6</v>
      </c>
      <c r="AP17" s="12">
        <v>628.70000000000005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>
        <v>626.29999999999995</v>
      </c>
      <c r="AV17" s="12">
        <v>626.6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>
        <v>626.79999999999995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>
        <v>622.70000000000005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</row>
    <row r="18" spans="1:79" x14ac:dyDescent="0.35">
      <c r="A18" t="str">
        <f t="shared" si="0"/>
        <v>Cover</v>
      </c>
      <c r="B18" t="str">
        <f t="shared" si="1"/>
        <v xml:space="preserve">Chance </v>
      </c>
      <c r="C18" s="12">
        <v>16</v>
      </c>
      <c r="D18" t="s">
        <v>78</v>
      </c>
      <c r="E18" s="12">
        <f t="shared" si="2"/>
        <v>11</v>
      </c>
      <c r="F18" s="12">
        <f t="shared" si="3"/>
        <v>5</v>
      </c>
      <c r="G18" s="71">
        <f t="shared" si="4"/>
        <v>622.1</v>
      </c>
      <c r="H18" s="71">
        <f t="shared" si="5"/>
        <v>621.9</v>
      </c>
      <c r="I18" s="71">
        <f t="shared" si="6"/>
        <v>621.1</v>
      </c>
      <c r="J18" s="71">
        <f t="shared" si="7"/>
        <v>620.79999999999995</v>
      </c>
      <c r="K18" s="71">
        <f t="shared" si="8"/>
        <v>620.20000000000005</v>
      </c>
      <c r="L18" s="72">
        <f t="shared" si="9"/>
        <v>621.21999999999991</v>
      </c>
      <c r="N18" s="12" t="s">
        <v>12</v>
      </c>
      <c r="O18" s="12">
        <v>622.1</v>
      </c>
      <c r="P18" s="12" t="s">
        <v>12</v>
      </c>
      <c r="Q18" s="12">
        <v>620.79999999999995</v>
      </c>
      <c r="R18" s="12" t="s">
        <v>12</v>
      </c>
      <c r="S18" s="12" t="s">
        <v>12</v>
      </c>
      <c r="T18" s="12" t="s">
        <v>12</v>
      </c>
      <c r="U18" s="12">
        <v>615.29999999999995</v>
      </c>
      <c r="V18" s="12">
        <v>614.20000000000005</v>
      </c>
      <c r="W18" s="12">
        <v>620.20000000000005</v>
      </c>
      <c r="X18" s="12">
        <v>618.29999999999995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>
        <v>618.9</v>
      </c>
      <c r="AG18" s="12" t="s">
        <v>12</v>
      </c>
      <c r="AH18" s="12" t="s">
        <v>12</v>
      </c>
      <c r="AI18" s="12" t="s">
        <v>12</v>
      </c>
      <c r="AJ18" s="12">
        <v>618.1</v>
      </c>
      <c r="AK18" s="12">
        <v>621.1</v>
      </c>
      <c r="AL18" s="12" t="s">
        <v>12</v>
      </c>
      <c r="AM18" s="12" t="s">
        <v>12</v>
      </c>
      <c r="AN18" s="12" t="s">
        <v>12</v>
      </c>
      <c r="AO18" s="12">
        <v>616.5</v>
      </c>
      <c r="AP18" s="12">
        <v>621.9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</row>
    <row r="19" spans="1:79" x14ac:dyDescent="0.35">
      <c r="A19" t="str">
        <f t="shared" si="0"/>
        <v>Desrosiers</v>
      </c>
      <c r="B19" t="str">
        <f t="shared" si="1"/>
        <v xml:space="preserve">Jared </v>
      </c>
      <c r="C19" s="12">
        <v>19</v>
      </c>
      <c r="D19" t="s">
        <v>81</v>
      </c>
      <c r="E19" s="12">
        <f t="shared" si="2"/>
        <v>6</v>
      </c>
      <c r="F19" s="12">
        <f t="shared" si="3"/>
        <v>5</v>
      </c>
      <c r="G19" s="71">
        <f t="shared" si="4"/>
        <v>627.6</v>
      </c>
      <c r="H19" s="71">
        <f t="shared" si="5"/>
        <v>623.70000000000005</v>
      </c>
      <c r="I19" s="71">
        <f t="shared" si="6"/>
        <v>623</v>
      </c>
      <c r="J19" s="71">
        <f t="shared" si="7"/>
        <v>620.9</v>
      </c>
      <c r="K19" s="71">
        <f t="shared" si="8"/>
        <v>619.20000000000005</v>
      </c>
      <c r="L19" s="72">
        <f t="shared" si="9"/>
        <v>622.88000000000011</v>
      </c>
      <c r="N19" s="12" t="s">
        <v>12</v>
      </c>
      <c r="O19" s="12" t="s">
        <v>12</v>
      </c>
      <c r="P19" s="12" t="s">
        <v>12</v>
      </c>
      <c r="Q19" s="12" t="s">
        <v>12</v>
      </c>
      <c r="R19" s="12">
        <v>627.6</v>
      </c>
      <c r="S19" s="12">
        <v>623.70000000000005</v>
      </c>
      <c r="T19" s="12" t="s">
        <v>12</v>
      </c>
      <c r="U19" s="12">
        <v>620.9</v>
      </c>
      <c r="V19" s="12">
        <v>618.4</v>
      </c>
      <c r="W19" s="12">
        <v>623</v>
      </c>
      <c r="X19" s="12">
        <v>619.20000000000005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  <c r="BV19" s="12" t="s">
        <v>12</v>
      </c>
      <c r="BW19" s="12" t="s">
        <v>12</v>
      </c>
      <c r="BX19" s="12" t="s">
        <v>12</v>
      </c>
      <c r="BY19" s="12" t="s">
        <v>12</v>
      </c>
      <c r="BZ19" s="12" t="s">
        <v>12</v>
      </c>
      <c r="CA19" s="12" t="s">
        <v>12</v>
      </c>
    </row>
    <row r="20" spans="1:79" x14ac:dyDescent="0.35">
      <c r="A20" t="str">
        <f t="shared" si="0"/>
        <v>Eddy</v>
      </c>
      <c r="B20" t="str">
        <f t="shared" si="1"/>
        <v xml:space="preserve">Jared </v>
      </c>
      <c r="C20" s="12">
        <v>13</v>
      </c>
      <c r="D20" t="s">
        <v>75</v>
      </c>
      <c r="E20" s="12">
        <f t="shared" si="2"/>
        <v>22</v>
      </c>
      <c r="F20" s="12">
        <f t="shared" si="3"/>
        <v>5</v>
      </c>
      <c r="G20" s="71">
        <f t="shared" si="4"/>
        <v>629.29999999999995</v>
      </c>
      <c r="H20" s="71">
        <f t="shared" si="5"/>
        <v>628.20000000000005</v>
      </c>
      <c r="I20" s="71">
        <f t="shared" si="6"/>
        <v>628</v>
      </c>
      <c r="J20" s="71">
        <f t="shared" si="7"/>
        <v>627.79999999999995</v>
      </c>
      <c r="K20" s="71">
        <f t="shared" si="8"/>
        <v>626.9</v>
      </c>
      <c r="L20" s="72">
        <f t="shared" si="9"/>
        <v>628.04000000000008</v>
      </c>
      <c r="N20" s="12" t="s">
        <v>12</v>
      </c>
      <c r="O20" s="12">
        <v>623.4</v>
      </c>
      <c r="P20" s="12" t="s">
        <v>12</v>
      </c>
      <c r="Q20" s="12" t="s">
        <v>12</v>
      </c>
      <c r="R20" s="12">
        <v>624.1</v>
      </c>
      <c r="S20" s="12">
        <v>628</v>
      </c>
      <c r="T20" s="12" t="s">
        <v>12</v>
      </c>
      <c r="U20" s="12">
        <v>622.5</v>
      </c>
      <c r="V20" s="12">
        <v>626.9</v>
      </c>
      <c r="W20" s="12">
        <v>626</v>
      </c>
      <c r="X20" s="12">
        <v>624.4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>
        <v>626.6</v>
      </c>
      <c r="AK20" s="12">
        <v>620.9</v>
      </c>
      <c r="AL20" s="12">
        <v>628.20000000000005</v>
      </c>
      <c r="AM20" s="12">
        <v>625.29999999999995</v>
      </c>
      <c r="AN20" s="12">
        <v>627.79999999999995</v>
      </c>
      <c r="AO20" s="12">
        <v>629.29999999999995</v>
      </c>
      <c r="AP20" s="12">
        <v>624.20000000000005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>
        <v>626.1</v>
      </c>
      <c r="AX20" s="12">
        <v>620.5</v>
      </c>
      <c r="AY20" s="12">
        <v>623.79999999999995</v>
      </c>
      <c r="AZ20" s="12">
        <v>623.20000000000005</v>
      </c>
      <c r="BA20" s="12" t="s">
        <v>12</v>
      </c>
      <c r="BB20" s="12" t="s">
        <v>12</v>
      </c>
      <c r="BC20" s="12" t="s">
        <v>12</v>
      </c>
      <c r="BD20" s="12" t="s">
        <v>12</v>
      </c>
      <c r="BE20" s="12" t="s">
        <v>12</v>
      </c>
      <c r="BF20" s="12" t="s">
        <v>12</v>
      </c>
      <c r="BG20" s="12">
        <v>622.5</v>
      </c>
      <c r="BH20" s="12">
        <v>622.20000000000005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>
        <v>626.4</v>
      </c>
      <c r="BS20" s="12">
        <v>626.6</v>
      </c>
      <c r="BT20" s="12" t="s">
        <v>12</v>
      </c>
      <c r="BU20" s="12" t="s">
        <v>12</v>
      </c>
      <c r="BV20" s="12" t="s">
        <v>12</v>
      </c>
      <c r="BW20" s="12" t="s">
        <v>12</v>
      </c>
      <c r="BX20" s="12" t="s">
        <v>12</v>
      </c>
      <c r="BY20" s="12" t="s">
        <v>12</v>
      </c>
      <c r="BZ20" s="12" t="s">
        <v>12</v>
      </c>
      <c r="CA20" s="12" t="s">
        <v>12</v>
      </c>
    </row>
    <row r="21" spans="1:79" x14ac:dyDescent="0.35">
      <c r="A21" t="str">
        <f t="shared" si="0"/>
        <v>Fiori</v>
      </c>
      <c r="B21" t="str">
        <f t="shared" si="1"/>
        <v xml:space="preserve">Peter </v>
      </c>
      <c r="C21" s="12">
        <v>9</v>
      </c>
      <c r="D21" t="s">
        <v>72</v>
      </c>
      <c r="E21" s="12">
        <f t="shared" si="2"/>
        <v>24</v>
      </c>
      <c r="F21" s="12">
        <f t="shared" si="3"/>
        <v>5</v>
      </c>
      <c r="G21" s="71">
        <f t="shared" si="4"/>
        <v>635.5</v>
      </c>
      <c r="H21" s="71">
        <f t="shared" si="5"/>
        <v>632.9</v>
      </c>
      <c r="I21" s="71">
        <f t="shared" si="6"/>
        <v>631.9</v>
      </c>
      <c r="J21" s="71">
        <f t="shared" si="7"/>
        <v>631.4</v>
      </c>
      <c r="K21" s="71">
        <f t="shared" si="8"/>
        <v>630.6</v>
      </c>
      <c r="L21" s="72">
        <f t="shared" si="9"/>
        <v>632.46</v>
      </c>
      <c r="N21" s="12" t="s">
        <v>12</v>
      </c>
      <c r="O21" s="12" t="s">
        <v>12</v>
      </c>
      <c r="P21" s="12">
        <v>627.79999999999995</v>
      </c>
      <c r="Q21" s="12">
        <v>629.20000000000005</v>
      </c>
      <c r="R21" s="12" t="s">
        <v>12</v>
      </c>
      <c r="S21" s="12" t="s">
        <v>12</v>
      </c>
      <c r="T21" s="12">
        <v>631.4</v>
      </c>
      <c r="U21" s="12">
        <v>625.1</v>
      </c>
      <c r="V21" s="12">
        <v>622.9</v>
      </c>
      <c r="W21" s="12">
        <v>626.29999999999995</v>
      </c>
      <c r="X21" s="12">
        <v>626.6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>
        <v>630.20000000000005</v>
      </c>
      <c r="AF21" s="12">
        <v>628.29999999999995</v>
      </c>
      <c r="AG21" s="12" t="s">
        <v>12</v>
      </c>
      <c r="AH21" s="12" t="s">
        <v>12</v>
      </c>
      <c r="AI21" s="12" t="s">
        <v>12</v>
      </c>
      <c r="AJ21" s="12">
        <v>630.6</v>
      </c>
      <c r="AK21" s="12">
        <v>628.79999999999995</v>
      </c>
      <c r="AL21" s="12">
        <v>626.9</v>
      </c>
      <c r="AM21" s="12">
        <v>619.79999999999995</v>
      </c>
      <c r="AN21" s="12">
        <v>628.29999999999995</v>
      </c>
      <c r="AO21" s="12">
        <v>625</v>
      </c>
      <c r="AP21" s="12">
        <v>629.70000000000005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>
        <v>635.5</v>
      </c>
      <c r="AX21" s="12">
        <v>628.4</v>
      </c>
      <c r="AY21" s="12">
        <v>632.9</v>
      </c>
      <c r="AZ21" s="12">
        <v>631.9</v>
      </c>
      <c r="BA21" s="12" t="s">
        <v>12</v>
      </c>
      <c r="BB21" s="12" t="s">
        <v>12</v>
      </c>
      <c r="BC21" s="12">
        <v>621.9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>
        <v>630.1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>
        <v>623.79999999999995</v>
      </c>
      <c r="BS21" s="12">
        <v>629.9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</row>
    <row r="22" spans="1:79" x14ac:dyDescent="0.35">
      <c r="A22" t="str">
        <f t="shared" si="0"/>
        <v>Kissell</v>
      </c>
      <c r="B22" t="str">
        <f t="shared" si="1"/>
        <v xml:space="preserve">Rylan </v>
      </c>
      <c r="C22" s="12">
        <v>4</v>
      </c>
      <c r="D22" s="11" t="s">
        <v>67</v>
      </c>
      <c r="E22" s="12">
        <f t="shared" si="2"/>
        <v>13</v>
      </c>
      <c r="F22" s="12">
        <f t="shared" si="3"/>
        <v>5</v>
      </c>
      <c r="G22" s="71">
        <f t="shared" si="4"/>
        <v>632</v>
      </c>
      <c r="H22" s="71">
        <f t="shared" si="5"/>
        <v>630.20000000000005</v>
      </c>
      <c r="I22" s="71">
        <f t="shared" si="6"/>
        <v>630</v>
      </c>
      <c r="J22" s="71">
        <f t="shared" si="7"/>
        <v>628.79999999999995</v>
      </c>
      <c r="K22" s="71">
        <f t="shared" si="8"/>
        <v>628.4</v>
      </c>
      <c r="L22" s="72">
        <f t="shared" si="9"/>
        <v>629.88</v>
      </c>
      <c r="N22" s="12" t="s">
        <v>12</v>
      </c>
      <c r="O22" s="12" t="s">
        <v>12</v>
      </c>
      <c r="P22" s="12">
        <v>632</v>
      </c>
      <c r="Q22" s="12" t="s">
        <v>12</v>
      </c>
      <c r="R22" s="12" t="s">
        <v>12</v>
      </c>
      <c r="S22" s="12" t="s">
        <v>12</v>
      </c>
      <c r="T22" s="12">
        <v>627.70000000000005</v>
      </c>
      <c r="U22" s="12">
        <v>627.9</v>
      </c>
      <c r="V22" s="12">
        <v>626.20000000000005</v>
      </c>
      <c r="W22" s="12" t="s">
        <v>12</v>
      </c>
      <c r="X22" s="12" t="s">
        <v>12</v>
      </c>
      <c r="Y22" s="12">
        <v>626.29999999999995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>
        <v>626.9</v>
      </c>
      <c r="AN22" s="12">
        <v>628.79999999999995</v>
      </c>
      <c r="AO22" s="12">
        <v>624.4</v>
      </c>
      <c r="AP22" s="12">
        <v>627.9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 t="s">
        <v>12</v>
      </c>
      <c r="BE22" s="12" t="s">
        <v>12</v>
      </c>
      <c r="BF22" s="12" t="s">
        <v>12</v>
      </c>
      <c r="BG22" s="12">
        <v>630</v>
      </c>
      <c r="BH22" s="12">
        <v>628.4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>
        <v>627.79999999999995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>
        <v>630.20000000000005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</row>
    <row r="23" spans="1:79" x14ac:dyDescent="0.35">
      <c r="A23" t="str">
        <f t="shared" si="0"/>
        <v>Kozeniesky</v>
      </c>
      <c r="B23" t="str">
        <f t="shared" si="1"/>
        <v xml:space="preserve">Lucas </v>
      </c>
      <c r="C23" s="12">
        <v>1</v>
      </c>
      <c r="D23" s="11" t="s">
        <v>35</v>
      </c>
      <c r="E23" s="12">
        <f t="shared" si="2"/>
        <v>19</v>
      </c>
      <c r="F23" s="12">
        <f t="shared" si="3"/>
        <v>5</v>
      </c>
      <c r="G23" s="71">
        <f t="shared" si="4"/>
        <v>631.70000000000005</v>
      </c>
      <c r="H23" s="71">
        <f t="shared" si="5"/>
        <v>629.79999999999995</v>
      </c>
      <c r="I23" s="71">
        <f t="shared" si="6"/>
        <v>629.5</v>
      </c>
      <c r="J23" s="71">
        <f t="shared" si="7"/>
        <v>629.4</v>
      </c>
      <c r="K23" s="71">
        <f t="shared" si="8"/>
        <v>629.20000000000005</v>
      </c>
      <c r="L23" s="72">
        <f t="shared" si="9"/>
        <v>629.92000000000007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>
        <v>629.4</v>
      </c>
      <c r="V23" s="12">
        <v>629.20000000000005</v>
      </c>
      <c r="W23" s="12">
        <v>626.20000000000005</v>
      </c>
      <c r="X23" s="12">
        <v>624.70000000000005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>
        <v>629.5</v>
      </c>
      <c r="AK23" s="12">
        <v>627.79999999999995</v>
      </c>
      <c r="AL23" s="12">
        <v>623.20000000000005</v>
      </c>
      <c r="AM23" s="12">
        <v>626.6</v>
      </c>
      <c r="AN23" s="12">
        <v>627.20000000000005</v>
      </c>
      <c r="AO23" s="12">
        <v>628</v>
      </c>
      <c r="AP23" s="12">
        <v>627.4</v>
      </c>
      <c r="AQ23" s="12">
        <v>628.79999999999995</v>
      </c>
      <c r="AR23" s="12">
        <v>626.29999999999995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>
        <v>631.70000000000005</v>
      </c>
      <c r="AZ23" s="12">
        <v>628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>
        <v>629.79999999999995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>
        <v>622</v>
      </c>
      <c r="BN23" s="12" t="s">
        <v>12</v>
      </c>
      <c r="BO23" s="12">
        <v>626</v>
      </c>
      <c r="BP23" s="12" t="s">
        <v>12</v>
      </c>
      <c r="BQ23" s="12" t="s">
        <v>12</v>
      </c>
      <c r="BR23" s="12" t="s">
        <v>12</v>
      </c>
      <c r="BS23" s="12">
        <v>628.6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</row>
    <row r="24" spans="1:79" x14ac:dyDescent="0.35">
      <c r="A24" t="str">
        <f t="shared" si="0"/>
        <v>Lake</v>
      </c>
      <c r="B24" t="str">
        <f t="shared" si="1"/>
        <v xml:space="preserve">Griffin </v>
      </c>
      <c r="C24" s="12">
        <v>14</v>
      </c>
      <c r="D24" t="s">
        <v>76</v>
      </c>
      <c r="E24" s="12">
        <f t="shared" si="2"/>
        <v>11</v>
      </c>
      <c r="F24" s="12">
        <f t="shared" si="3"/>
        <v>5</v>
      </c>
      <c r="G24" s="71">
        <f t="shared" si="4"/>
        <v>630.6</v>
      </c>
      <c r="H24" s="71">
        <f t="shared" si="5"/>
        <v>629</v>
      </c>
      <c r="I24" s="71">
        <f t="shared" si="6"/>
        <v>629</v>
      </c>
      <c r="J24" s="71">
        <f t="shared" si="7"/>
        <v>628.4</v>
      </c>
      <c r="K24" s="71">
        <f t="shared" si="8"/>
        <v>628</v>
      </c>
      <c r="L24" s="72">
        <f t="shared" si="9"/>
        <v>629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>
        <v>626.70000000000005</v>
      </c>
      <c r="AN24" s="12">
        <v>624.9</v>
      </c>
      <c r="AO24" s="12">
        <v>627.29999999999995</v>
      </c>
      <c r="AP24" s="12">
        <v>628.4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>
        <v>626.1</v>
      </c>
      <c r="BE24" s="12" t="s">
        <v>12</v>
      </c>
      <c r="BF24" s="12" t="s">
        <v>12</v>
      </c>
      <c r="BG24" s="12">
        <v>629</v>
      </c>
      <c r="BH24" s="12">
        <v>630.6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>
        <v>627.5</v>
      </c>
      <c r="BO24" s="12" t="s">
        <v>12</v>
      </c>
      <c r="BP24" s="12">
        <v>629</v>
      </c>
      <c r="BQ24" s="12">
        <v>626.20000000000005</v>
      </c>
      <c r="BR24" s="12" t="s">
        <v>12</v>
      </c>
      <c r="BS24" s="12" t="s">
        <v>12</v>
      </c>
      <c r="BT24" s="12" t="s">
        <v>12</v>
      </c>
      <c r="BU24" s="12">
        <v>628</v>
      </c>
      <c r="BV24" s="12" t="s">
        <v>12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</row>
    <row r="25" spans="1:79" x14ac:dyDescent="0.35">
      <c r="A25" t="str">
        <f t="shared" si="0"/>
        <v>Muske</v>
      </c>
      <c r="B25" t="str">
        <f t="shared" si="1"/>
        <v xml:space="preserve">Brandon </v>
      </c>
      <c r="C25" s="12">
        <v>5</v>
      </c>
      <c r="D25" t="s">
        <v>68</v>
      </c>
      <c r="E25" s="12">
        <f t="shared" si="2"/>
        <v>15</v>
      </c>
      <c r="F25" s="12">
        <f t="shared" si="3"/>
        <v>5</v>
      </c>
      <c r="G25" s="71">
        <f t="shared" si="4"/>
        <v>627.70000000000005</v>
      </c>
      <c r="H25" s="71">
        <f t="shared" si="5"/>
        <v>627.70000000000005</v>
      </c>
      <c r="I25" s="71">
        <f t="shared" si="6"/>
        <v>627.4</v>
      </c>
      <c r="J25" s="71">
        <f t="shared" si="7"/>
        <v>627.4</v>
      </c>
      <c r="K25" s="71">
        <f t="shared" si="8"/>
        <v>627.20000000000005</v>
      </c>
      <c r="L25" s="72">
        <f t="shared" si="9"/>
        <v>627.48000000000013</v>
      </c>
      <c r="N25" s="12" t="s">
        <v>12</v>
      </c>
      <c r="O25" s="12" t="s">
        <v>12</v>
      </c>
      <c r="P25" s="12" t="s">
        <v>12</v>
      </c>
      <c r="Q25" s="12" t="s">
        <v>12</v>
      </c>
      <c r="R25" s="12">
        <v>626</v>
      </c>
      <c r="S25" s="12">
        <v>627.70000000000005</v>
      </c>
      <c r="T25" s="12" t="s">
        <v>12</v>
      </c>
      <c r="U25" s="12">
        <v>627.4</v>
      </c>
      <c r="V25" s="12">
        <v>620.4</v>
      </c>
      <c r="W25" s="12">
        <v>623.6</v>
      </c>
      <c r="X25" s="12">
        <v>622.9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>
        <v>624.5</v>
      </c>
      <c r="AK25" s="12">
        <v>626.70000000000005</v>
      </c>
      <c r="AL25" s="12">
        <v>627.4</v>
      </c>
      <c r="AM25" s="12">
        <v>625.5</v>
      </c>
      <c r="AN25" s="12">
        <v>627.70000000000005</v>
      </c>
      <c r="AO25" s="12">
        <v>626.70000000000005</v>
      </c>
      <c r="AP25" s="12">
        <v>627.20000000000005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>
        <v>621.20000000000005</v>
      </c>
      <c r="AV25" s="12">
        <v>625.4</v>
      </c>
      <c r="AW25" s="12" t="s">
        <v>12</v>
      </c>
      <c r="AX25" s="12" t="s">
        <v>12</v>
      </c>
      <c r="AY25" s="12" t="s">
        <v>12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 t="s">
        <v>12</v>
      </c>
      <c r="BY25" s="12" t="s">
        <v>12</v>
      </c>
      <c r="BZ25" s="12" t="s">
        <v>12</v>
      </c>
      <c r="CA25" s="12" t="s">
        <v>12</v>
      </c>
    </row>
    <row r="26" spans="1:79" x14ac:dyDescent="0.35">
      <c r="A26" t="str">
        <f t="shared" si="0"/>
        <v>Ogoreuc</v>
      </c>
      <c r="B26" t="str">
        <f t="shared" si="1"/>
        <v xml:space="preserve">Jack </v>
      </c>
      <c r="C26" s="12">
        <v>20</v>
      </c>
      <c r="D26" t="s">
        <v>82</v>
      </c>
      <c r="E26" s="12">
        <f t="shared" si="2"/>
        <v>27</v>
      </c>
      <c r="F26" s="12">
        <f t="shared" si="3"/>
        <v>5</v>
      </c>
      <c r="G26" s="71">
        <f t="shared" si="4"/>
        <v>624</v>
      </c>
      <c r="H26" s="71">
        <f t="shared" si="5"/>
        <v>623.79999999999995</v>
      </c>
      <c r="I26" s="71">
        <f t="shared" si="6"/>
        <v>623.1</v>
      </c>
      <c r="J26" s="71">
        <f t="shared" si="7"/>
        <v>621.9</v>
      </c>
      <c r="K26" s="71">
        <f t="shared" si="8"/>
        <v>621.79999999999995</v>
      </c>
      <c r="L26" s="72">
        <f t="shared" si="9"/>
        <v>622.92000000000007</v>
      </c>
      <c r="N26" s="12" t="s">
        <v>12</v>
      </c>
      <c r="O26" s="12" t="s">
        <v>12</v>
      </c>
      <c r="P26" s="12" t="s">
        <v>12</v>
      </c>
      <c r="Q26" s="12" t="s">
        <v>12</v>
      </c>
      <c r="R26" s="12">
        <v>621.9</v>
      </c>
      <c r="S26" s="12">
        <v>624</v>
      </c>
      <c r="T26" s="12" t="s">
        <v>12</v>
      </c>
      <c r="U26" s="12">
        <v>619.20000000000005</v>
      </c>
      <c r="V26" s="12">
        <v>623.79999999999995</v>
      </c>
      <c r="W26" s="12">
        <v>618.70000000000005</v>
      </c>
      <c r="X26" s="12">
        <v>620.1</v>
      </c>
      <c r="Y26" s="12" t="s">
        <v>12</v>
      </c>
      <c r="Z26" s="12">
        <v>619.4</v>
      </c>
      <c r="AA26" s="12" t="s">
        <v>12</v>
      </c>
      <c r="AB26" s="12" t="s">
        <v>12</v>
      </c>
      <c r="AC26" s="12" t="s">
        <v>12</v>
      </c>
      <c r="AD26" s="12">
        <v>617</v>
      </c>
      <c r="AE26" s="12">
        <v>614.9</v>
      </c>
      <c r="AF26" s="12" t="s">
        <v>12</v>
      </c>
      <c r="AG26" s="12">
        <v>621.29999999999995</v>
      </c>
      <c r="AH26" s="12">
        <v>616.20000000000005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>
        <v>621.1</v>
      </c>
      <c r="AN26" s="12" t="s">
        <v>12</v>
      </c>
      <c r="AO26" s="12">
        <v>621.6</v>
      </c>
      <c r="AP26" s="12">
        <v>621.20000000000005</v>
      </c>
      <c r="AQ26" s="12" t="s">
        <v>12</v>
      </c>
      <c r="AR26" s="12" t="s">
        <v>12</v>
      </c>
      <c r="AS26" s="12">
        <v>618.79999999999995</v>
      </c>
      <c r="AT26" s="12">
        <v>620.70000000000005</v>
      </c>
      <c r="AU26" s="12" t="s">
        <v>12</v>
      </c>
      <c r="AV26" s="12" t="s">
        <v>12</v>
      </c>
      <c r="AW26" s="12">
        <v>621.79999999999995</v>
      </c>
      <c r="AX26" s="12">
        <v>621.4</v>
      </c>
      <c r="AY26" s="12" t="s">
        <v>12</v>
      </c>
      <c r="AZ26" s="12" t="s">
        <v>12</v>
      </c>
      <c r="BA26" s="12">
        <v>619.20000000000005</v>
      </c>
      <c r="BB26" s="12">
        <v>623.1</v>
      </c>
      <c r="BC26" s="12">
        <v>621.1</v>
      </c>
      <c r="BD26" s="12" t="s">
        <v>12</v>
      </c>
      <c r="BE26" s="12">
        <v>614.1</v>
      </c>
      <c r="BF26" s="12" t="s">
        <v>12</v>
      </c>
      <c r="BG26" s="12">
        <v>615.20000000000005</v>
      </c>
      <c r="BH26" s="12" t="s">
        <v>12</v>
      </c>
      <c r="BI26" s="12" t="s">
        <v>12</v>
      </c>
      <c r="BJ26" s="12" t="s">
        <v>12</v>
      </c>
      <c r="BK26" s="12">
        <v>616.6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>
        <v>616.4</v>
      </c>
      <c r="BQ26" s="12">
        <v>616.9</v>
      </c>
      <c r="BR26" s="12" t="s">
        <v>12</v>
      </c>
      <c r="BS26" s="12" t="s">
        <v>12</v>
      </c>
      <c r="BT26" s="12" t="s">
        <v>12</v>
      </c>
      <c r="BU26" s="12">
        <v>620.70000000000005</v>
      </c>
      <c r="BV26" s="12" t="s">
        <v>12</v>
      </c>
      <c r="BW26" s="12" t="s">
        <v>12</v>
      </c>
      <c r="BX26" s="12" t="s">
        <v>12</v>
      </c>
      <c r="BY26" s="12" t="s">
        <v>12</v>
      </c>
      <c r="BZ26" s="12" t="s">
        <v>12</v>
      </c>
      <c r="CA26" s="12" t="s">
        <v>12</v>
      </c>
    </row>
    <row r="27" spans="1:79" x14ac:dyDescent="0.35">
      <c r="A27" t="str">
        <f t="shared" si="0"/>
        <v>Patterson</v>
      </c>
      <c r="B27" t="str">
        <f t="shared" si="1"/>
        <v xml:space="preserve">Scott </v>
      </c>
      <c r="C27" s="12">
        <v>17</v>
      </c>
      <c r="D27" t="s">
        <v>79</v>
      </c>
      <c r="E27" s="12">
        <f t="shared" si="2"/>
        <v>4</v>
      </c>
      <c r="F27" s="12">
        <f t="shared" si="3"/>
        <v>4</v>
      </c>
      <c r="G27" s="71">
        <f t="shared" si="4"/>
        <v>625.20000000000005</v>
      </c>
      <c r="H27" s="71">
        <f t="shared" si="5"/>
        <v>625.20000000000005</v>
      </c>
      <c r="I27" s="71">
        <f t="shared" si="6"/>
        <v>622.29999999999995</v>
      </c>
      <c r="J27" s="71">
        <f t="shared" si="7"/>
        <v>621.6</v>
      </c>
      <c r="K27" s="71" t="str">
        <f t="shared" si="8"/>
        <v/>
      </c>
      <c r="L27" s="72">
        <f t="shared" si="9"/>
        <v>623.57500000000005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>
        <v>625.20000000000005</v>
      </c>
      <c r="AL27" s="12" t="s">
        <v>12</v>
      </c>
      <c r="AM27" s="12" t="s">
        <v>12</v>
      </c>
      <c r="AN27" s="12" t="s">
        <v>12</v>
      </c>
      <c r="AO27" s="12">
        <v>621.6</v>
      </c>
      <c r="AP27" s="12">
        <v>625.20000000000005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>
        <v>622.29999999999995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</row>
    <row r="28" spans="1:79" x14ac:dyDescent="0.35">
      <c r="A28" t="str">
        <f t="shared" si="0"/>
        <v>Peiser</v>
      </c>
      <c r="B28" t="str">
        <f t="shared" si="1"/>
        <v xml:space="preserve">Braden </v>
      </c>
      <c r="C28" s="12">
        <v>10</v>
      </c>
      <c r="D28" t="s">
        <v>73</v>
      </c>
      <c r="E28" s="12">
        <f t="shared" si="2"/>
        <v>11</v>
      </c>
      <c r="F28" s="12">
        <f t="shared" si="3"/>
        <v>5</v>
      </c>
      <c r="G28" s="71">
        <f t="shared" si="4"/>
        <v>632.9</v>
      </c>
      <c r="H28" s="71">
        <f t="shared" si="5"/>
        <v>632.20000000000005</v>
      </c>
      <c r="I28" s="71">
        <f t="shared" si="6"/>
        <v>632</v>
      </c>
      <c r="J28" s="71">
        <f t="shared" si="7"/>
        <v>629.9</v>
      </c>
      <c r="K28" s="71">
        <f t="shared" si="8"/>
        <v>629.79999999999995</v>
      </c>
      <c r="L28" s="72">
        <f t="shared" si="9"/>
        <v>631.36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>
        <v>624.70000000000005</v>
      </c>
      <c r="V28" s="12">
        <v>624.1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>
        <v>629.79999999999995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>
        <v>626</v>
      </c>
      <c r="AP28" s="12">
        <v>629.9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 t="s">
        <v>12</v>
      </c>
      <c r="BD28" s="12">
        <v>628.9</v>
      </c>
      <c r="BE28" s="12" t="s">
        <v>12</v>
      </c>
      <c r="BF28" s="12" t="s">
        <v>12</v>
      </c>
      <c r="BG28" s="12">
        <v>625.29999999999995</v>
      </c>
      <c r="BH28" s="12">
        <v>632.9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>
        <v>632.20000000000005</v>
      </c>
      <c r="BQ28" s="12">
        <v>625.1</v>
      </c>
      <c r="BR28" s="12" t="s">
        <v>12</v>
      </c>
      <c r="BS28" s="12" t="s">
        <v>12</v>
      </c>
      <c r="BT28" s="12" t="s">
        <v>12</v>
      </c>
      <c r="BU28" s="12">
        <v>632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</row>
    <row r="29" spans="1:79" x14ac:dyDescent="0.35">
      <c r="A29" t="str">
        <f t="shared" si="0"/>
        <v>Perkowski</v>
      </c>
      <c r="B29" t="str">
        <f t="shared" si="1"/>
        <v xml:space="preserve">Teagan </v>
      </c>
      <c r="C29" s="12">
        <v>24</v>
      </c>
      <c r="D29" t="s">
        <v>176</v>
      </c>
      <c r="E29" s="12">
        <f t="shared" si="2"/>
        <v>1</v>
      </c>
      <c r="F29" s="12">
        <f t="shared" si="3"/>
        <v>1</v>
      </c>
      <c r="G29" s="71">
        <f t="shared" si="4"/>
        <v>625.9</v>
      </c>
      <c r="H29" s="71" t="str">
        <f t="shared" si="5"/>
        <v/>
      </c>
      <c r="I29" s="71" t="str">
        <f t="shared" si="6"/>
        <v/>
      </c>
      <c r="J29" s="71" t="str">
        <f t="shared" si="7"/>
        <v/>
      </c>
      <c r="K29" s="71" t="str">
        <f t="shared" si="8"/>
        <v/>
      </c>
      <c r="L29" s="72">
        <f t="shared" si="9"/>
        <v>625.9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>
        <v>625.9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 t="s">
        <v>12</v>
      </c>
      <c r="BW29" s="12" t="s">
        <v>12</v>
      </c>
      <c r="BX29" s="12" t="s">
        <v>12</v>
      </c>
      <c r="BY29" s="12" t="s">
        <v>12</v>
      </c>
      <c r="BZ29" s="12" t="s">
        <v>12</v>
      </c>
      <c r="CA29" s="12" t="s">
        <v>12</v>
      </c>
    </row>
    <row r="30" spans="1:79" x14ac:dyDescent="0.35">
      <c r="A30" t="str">
        <f t="shared" si="0"/>
        <v>Roe</v>
      </c>
      <c r="B30" t="str">
        <f t="shared" si="1"/>
        <v xml:space="preserve">Ivan </v>
      </c>
      <c r="C30" s="12">
        <v>3</v>
      </c>
      <c r="D30" s="11" t="s">
        <v>66</v>
      </c>
      <c r="E30" s="12">
        <f t="shared" si="2"/>
        <v>8</v>
      </c>
      <c r="F30" s="12">
        <f t="shared" si="3"/>
        <v>5</v>
      </c>
      <c r="G30" s="71">
        <f t="shared" si="4"/>
        <v>631.20000000000005</v>
      </c>
      <c r="H30" s="71">
        <f t="shared" si="5"/>
        <v>629.20000000000005</v>
      </c>
      <c r="I30" s="71">
        <f t="shared" si="6"/>
        <v>628.4</v>
      </c>
      <c r="J30" s="71">
        <f t="shared" si="7"/>
        <v>627.79999999999995</v>
      </c>
      <c r="K30" s="71">
        <f t="shared" si="8"/>
        <v>626.29999999999995</v>
      </c>
      <c r="L30" s="72">
        <f t="shared" si="9"/>
        <v>628.58000000000015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>
        <v>628.4</v>
      </c>
      <c r="U30" s="12">
        <v>618.9</v>
      </c>
      <c r="V30" s="12">
        <v>621.29999999999995</v>
      </c>
      <c r="W30" s="12" t="s">
        <v>12</v>
      </c>
      <c r="X30" s="12" t="s">
        <v>12</v>
      </c>
      <c r="Y30" s="12">
        <v>626.29999999999995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>
        <v>631.20000000000005</v>
      </c>
      <c r="AP30" s="12">
        <v>629.20000000000005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>
        <v>627.79999999999995</v>
      </c>
      <c r="AV30" s="12">
        <v>624.79999999999995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</row>
    <row r="31" spans="1:79" x14ac:dyDescent="0.35">
      <c r="A31" t="str">
        <f t="shared" si="0"/>
        <v>Sanchez</v>
      </c>
      <c r="B31" t="str">
        <f t="shared" si="1"/>
        <v xml:space="preserve">Matt </v>
      </c>
      <c r="C31" s="12">
        <v>8</v>
      </c>
      <c r="D31" t="s">
        <v>71</v>
      </c>
      <c r="E31" s="12">
        <f t="shared" si="2"/>
        <v>6</v>
      </c>
      <c r="F31" s="12">
        <f t="shared" si="3"/>
        <v>5</v>
      </c>
      <c r="G31" s="71">
        <f t="shared" si="4"/>
        <v>626.5</v>
      </c>
      <c r="H31" s="71">
        <f t="shared" si="5"/>
        <v>621.79999999999995</v>
      </c>
      <c r="I31" s="71">
        <f t="shared" si="6"/>
        <v>620.9</v>
      </c>
      <c r="J31" s="71">
        <f t="shared" si="7"/>
        <v>619.79999999999995</v>
      </c>
      <c r="K31" s="71">
        <f t="shared" si="8"/>
        <v>616</v>
      </c>
      <c r="L31" s="72">
        <f t="shared" si="9"/>
        <v>621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>
        <v>626.5</v>
      </c>
      <c r="AN31" s="12">
        <v>614.70000000000005</v>
      </c>
      <c r="AO31" s="12">
        <v>621.79999999999995</v>
      </c>
      <c r="AP31" s="12">
        <v>620.9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>
        <v>616</v>
      </c>
      <c r="BH31" s="12">
        <v>619.79999999999995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</row>
    <row r="32" spans="1:79" x14ac:dyDescent="0.35">
      <c r="A32" t="str">
        <f t="shared" si="0"/>
        <v>Schanebrook</v>
      </c>
      <c r="B32" t="str">
        <f t="shared" si="1"/>
        <v xml:space="preserve">Dan </v>
      </c>
      <c r="C32" s="12">
        <v>21</v>
      </c>
      <c r="D32" t="s">
        <v>83</v>
      </c>
      <c r="E32" s="12">
        <f t="shared" si="2"/>
        <v>6</v>
      </c>
      <c r="F32" s="12">
        <f t="shared" si="3"/>
        <v>5</v>
      </c>
      <c r="G32" s="71">
        <f t="shared" si="4"/>
        <v>627.4</v>
      </c>
      <c r="H32" s="71">
        <f t="shared" si="5"/>
        <v>622.4</v>
      </c>
      <c r="I32" s="71">
        <f t="shared" si="6"/>
        <v>621.5</v>
      </c>
      <c r="J32" s="71">
        <f t="shared" si="7"/>
        <v>620.79999999999995</v>
      </c>
      <c r="K32" s="71">
        <f t="shared" si="8"/>
        <v>620</v>
      </c>
      <c r="L32" s="72">
        <f t="shared" si="9"/>
        <v>622.41999999999996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>
        <v>627.4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>
        <v>620</v>
      </c>
      <c r="AN32" s="12" t="s">
        <v>12</v>
      </c>
      <c r="AO32" s="12">
        <v>622.4</v>
      </c>
      <c r="AP32" s="12">
        <v>621.5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>
        <v>620.79999999999995</v>
      </c>
      <c r="AV32" s="12">
        <v>616.6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  <c r="CA32" s="12" t="s">
        <v>12</v>
      </c>
    </row>
    <row r="33" spans="1:79" x14ac:dyDescent="0.35">
      <c r="A33" t="str">
        <f t="shared" si="0"/>
        <v>Sherry</v>
      </c>
      <c r="B33" t="str">
        <f t="shared" si="1"/>
        <v xml:space="preserve">Tim </v>
      </c>
      <c r="C33" s="12">
        <v>2</v>
      </c>
      <c r="D33" s="11" t="s">
        <v>65</v>
      </c>
      <c r="E33" s="12">
        <f t="shared" si="2"/>
        <v>13</v>
      </c>
      <c r="F33" s="12">
        <f t="shared" si="3"/>
        <v>5</v>
      </c>
      <c r="G33" s="71">
        <f t="shared" si="4"/>
        <v>630.9</v>
      </c>
      <c r="H33" s="71">
        <f t="shared" si="5"/>
        <v>629</v>
      </c>
      <c r="I33" s="71">
        <f t="shared" si="6"/>
        <v>627.20000000000005</v>
      </c>
      <c r="J33" s="71">
        <f t="shared" si="7"/>
        <v>627.1</v>
      </c>
      <c r="K33" s="71">
        <f t="shared" si="8"/>
        <v>626.5</v>
      </c>
      <c r="L33" s="72">
        <f t="shared" si="9"/>
        <v>628.1400000000001</v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>
        <v>622.6</v>
      </c>
      <c r="AK33" s="12">
        <v>624.4</v>
      </c>
      <c r="AL33" s="12" t="s">
        <v>12</v>
      </c>
      <c r="AM33" s="12">
        <v>629</v>
      </c>
      <c r="AN33" s="12">
        <v>622.1</v>
      </c>
      <c r="AO33" s="12">
        <v>622.29999999999995</v>
      </c>
      <c r="AP33" s="12">
        <v>626.5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>
        <v>627.1</v>
      </c>
      <c r="AX33" s="12">
        <v>624.29999999999995</v>
      </c>
      <c r="AY33" s="12">
        <v>621.70000000000005</v>
      </c>
      <c r="AZ33" s="12">
        <v>624.5</v>
      </c>
      <c r="BA33" s="12" t="s">
        <v>12</v>
      </c>
      <c r="BB33" s="12" t="s">
        <v>12</v>
      </c>
      <c r="BC33" s="12" t="s">
        <v>12</v>
      </c>
      <c r="BD33" s="12" t="s">
        <v>12</v>
      </c>
      <c r="BE33" s="12" t="s">
        <v>12</v>
      </c>
      <c r="BF33" s="12" t="s">
        <v>12</v>
      </c>
      <c r="BG33" s="12">
        <v>623.5</v>
      </c>
      <c r="BH33" s="12">
        <v>627.20000000000005</v>
      </c>
      <c r="BI33" s="12" t="s">
        <v>12</v>
      </c>
      <c r="BJ33" s="12" t="s">
        <v>12</v>
      </c>
      <c r="BK33" s="12" t="s">
        <v>12</v>
      </c>
      <c r="BL33" s="12" t="s">
        <v>12</v>
      </c>
      <c r="BM33" s="12" t="s">
        <v>12</v>
      </c>
      <c r="BN33" s="12" t="s">
        <v>12</v>
      </c>
      <c r="BO33" s="12">
        <v>630.9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 t="s">
        <v>12</v>
      </c>
      <c r="BX33" s="12" t="s">
        <v>12</v>
      </c>
      <c r="BY33" s="12" t="s">
        <v>12</v>
      </c>
      <c r="BZ33" s="12" t="s">
        <v>12</v>
      </c>
      <c r="CA33" s="12" t="s">
        <v>12</v>
      </c>
    </row>
    <row r="34" spans="1:79" x14ac:dyDescent="0.35">
      <c r="A34" t="str">
        <f t="shared" si="0"/>
        <v>Sunderman</v>
      </c>
      <c r="B34" t="str">
        <f t="shared" si="1"/>
        <v xml:space="preserve">Patrick </v>
      </c>
      <c r="C34" s="12">
        <v>6</v>
      </c>
      <c r="D34" t="s">
        <v>69</v>
      </c>
      <c r="E34" s="12">
        <f t="shared" si="2"/>
        <v>6</v>
      </c>
      <c r="F34" s="12">
        <f t="shared" si="3"/>
        <v>5</v>
      </c>
      <c r="G34" s="71">
        <f t="shared" si="4"/>
        <v>627.70000000000005</v>
      </c>
      <c r="H34" s="71">
        <f t="shared" si="5"/>
        <v>625.79999999999995</v>
      </c>
      <c r="I34" s="71">
        <f t="shared" si="6"/>
        <v>625.20000000000005</v>
      </c>
      <c r="J34" s="71">
        <f t="shared" si="7"/>
        <v>624.20000000000005</v>
      </c>
      <c r="K34" s="71">
        <f t="shared" si="8"/>
        <v>623.5</v>
      </c>
      <c r="L34" s="72">
        <f t="shared" si="9"/>
        <v>625.28</v>
      </c>
      <c r="N34" s="12" t="s">
        <v>12</v>
      </c>
      <c r="O34" s="12" t="s">
        <v>12</v>
      </c>
      <c r="P34" s="12" t="s">
        <v>12</v>
      </c>
      <c r="Q34" s="12" t="s">
        <v>12</v>
      </c>
      <c r="R34" s="12">
        <v>625.79999999999995</v>
      </c>
      <c r="S34" s="12">
        <v>624.20000000000005</v>
      </c>
      <c r="T34" s="12" t="s">
        <v>12</v>
      </c>
      <c r="U34" s="12">
        <v>622.29999999999995</v>
      </c>
      <c r="V34" s="12">
        <v>623.5</v>
      </c>
      <c r="W34" s="12">
        <v>627.70000000000005</v>
      </c>
      <c r="X34" s="12">
        <v>625.20000000000005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 t="s">
        <v>12</v>
      </c>
      <c r="BA34" s="12" t="s">
        <v>12</v>
      </c>
      <c r="BB34" s="12" t="s">
        <v>12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 t="s">
        <v>12</v>
      </c>
      <c r="BY34" s="12" t="s">
        <v>12</v>
      </c>
      <c r="BZ34" s="12" t="s">
        <v>12</v>
      </c>
      <c r="CA34" s="12" t="s">
        <v>12</v>
      </c>
    </row>
    <row r="35" spans="1:79" x14ac:dyDescent="0.35">
      <c r="A35" t="str">
        <f t="shared" si="0"/>
        <v>Wagner</v>
      </c>
      <c r="B35" t="str">
        <f t="shared" si="1"/>
        <v xml:space="preserve">Devin </v>
      </c>
      <c r="C35" s="12">
        <v>25</v>
      </c>
      <c r="D35" t="s">
        <v>195</v>
      </c>
      <c r="E35" s="12">
        <f t="shared" si="2"/>
        <v>1</v>
      </c>
      <c r="F35" s="12">
        <f t="shared" si="3"/>
        <v>1</v>
      </c>
      <c r="G35" s="71">
        <f t="shared" si="4"/>
        <v>625.1</v>
      </c>
      <c r="H35" s="71" t="str">
        <f t="shared" si="5"/>
        <v/>
      </c>
      <c r="I35" s="71" t="str">
        <f t="shared" si="6"/>
        <v/>
      </c>
      <c r="J35" s="71" t="str">
        <f t="shared" si="7"/>
        <v/>
      </c>
      <c r="K35" s="71" t="str">
        <f t="shared" si="8"/>
        <v/>
      </c>
      <c r="L35" s="72">
        <f t="shared" si="9"/>
        <v>625.1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>
        <v>625.1</v>
      </c>
      <c r="BU35" s="12" t="s">
        <v>12</v>
      </c>
      <c r="BV35" s="12" t="s">
        <v>12</v>
      </c>
      <c r="BW35" s="12" t="s">
        <v>12</v>
      </c>
      <c r="BX35" s="12" t="s">
        <v>12</v>
      </c>
      <c r="BY35" s="12" t="s">
        <v>12</v>
      </c>
      <c r="BZ35" s="12" t="s">
        <v>12</v>
      </c>
      <c r="CA35" s="12" t="s">
        <v>12</v>
      </c>
    </row>
    <row r="36" spans="1:79" x14ac:dyDescent="0.35">
      <c r="A36" t="str">
        <f t="shared" si="0"/>
        <v>Wee</v>
      </c>
      <c r="B36" t="str">
        <f t="shared" si="1"/>
        <v xml:space="preserve">Tyler </v>
      </c>
      <c r="C36" s="12">
        <v>15</v>
      </c>
      <c r="D36" t="s">
        <v>77</v>
      </c>
      <c r="E36" s="12">
        <f t="shared" si="2"/>
        <v>19</v>
      </c>
      <c r="F36" s="12">
        <f t="shared" si="3"/>
        <v>5</v>
      </c>
      <c r="G36" s="71">
        <f t="shared" si="4"/>
        <v>627.79999999999995</v>
      </c>
      <c r="H36" s="71">
        <f t="shared" si="5"/>
        <v>626</v>
      </c>
      <c r="I36" s="71">
        <f t="shared" si="6"/>
        <v>625.1</v>
      </c>
      <c r="J36" s="71">
        <f t="shared" si="7"/>
        <v>625</v>
      </c>
      <c r="K36" s="71">
        <f t="shared" si="8"/>
        <v>624.9</v>
      </c>
      <c r="L36" s="72">
        <f t="shared" si="9"/>
        <v>625.76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>
        <v>625</v>
      </c>
      <c r="X36" s="12">
        <v>624</v>
      </c>
      <c r="Y36" s="12" t="s">
        <v>12</v>
      </c>
      <c r="Z36" s="12">
        <v>624.79999999999995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>
        <v>621.9</v>
      </c>
      <c r="AF36" s="12" t="s">
        <v>12</v>
      </c>
      <c r="AG36" s="12">
        <v>621.9</v>
      </c>
      <c r="AH36" s="12" t="s">
        <v>12</v>
      </c>
      <c r="AI36" s="12" t="s">
        <v>12</v>
      </c>
      <c r="AJ36" s="12">
        <v>621.1</v>
      </c>
      <c r="AK36" s="12">
        <v>618.70000000000005</v>
      </c>
      <c r="AL36" s="12" t="s">
        <v>12</v>
      </c>
      <c r="AM36" s="12" t="s">
        <v>12</v>
      </c>
      <c r="AN36" s="12" t="s">
        <v>12</v>
      </c>
      <c r="AO36" s="12">
        <v>624.1</v>
      </c>
      <c r="AP36" s="12">
        <v>623.20000000000005</v>
      </c>
      <c r="AQ36" s="12" t="s">
        <v>12</v>
      </c>
      <c r="AR36" s="12" t="s">
        <v>12</v>
      </c>
      <c r="AS36" s="12">
        <v>622.20000000000005</v>
      </c>
      <c r="AT36" s="12">
        <v>619.5</v>
      </c>
      <c r="AU36" s="12" t="s">
        <v>12</v>
      </c>
      <c r="AV36" s="12" t="s">
        <v>12</v>
      </c>
      <c r="AW36" s="12">
        <v>626</v>
      </c>
      <c r="AX36" s="12">
        <v>620.70000000000005</v>
      </c>
      <c r="AY36" s="12" t="s">
        <v>12</v>
      </c>
      <c r="AZ36" s="12" t="s">
        <v>12</v>
      </c>
      <c r="BA36" s="12">
        <v>627.79999999999995</v>
      </c>
      <c r="BB36" s="12">
        <v>624.9</v>
      </c>
      <c r="BC36" s="12">
        <v>616.9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>
        <v>624.79999999999995</v>
      </c>
      <c r="BQ36" s="12">
        <v>625.1</v>
      </c>
      <c r="BR36" s="12" t="s">
        <v>12</v>
      </c>
      <c r="BS36" s="12" t="s">
        <v>12</v>
      </c>
      <c r="BT36" s="12" t="s">
        <v>12</v>
      </c>
      <c r="BU36" s="12">
        <v>616</v>
      </c>
      <c r="BV36" s="12" t="s">
        <v>12</v>
      </c>
      <c r="BW36" s="12" t="s">
        <v>12</v>
      </c>
      <c r="BX36" s="12" t="s">
        <v>12</v>
      </c>
      <c r="BY36" s="12" t="s">
        <v>12</v>
      </c>
      <c r="BZ36" s="12" t="s">
        <v>12</v>
      </c>
      <c r="CA36" s="12" t="s">
        <v>12</v>
      </c>
    </row>
    <row r="37" spans="1:79" x14ac:dyDescent="0.35">
      <c r="A37" t="str">
        <f t="shared" si="0"/>
        <v>Wisman</v>
      </c>
      <c r="B37" t="str">
        <f t="shared" si="1"/>
        <v xml:space="preserve">Jacob </v>
      </c>
      <c r="C37" s="12">
        <v>18</v>
      </c>
      <c r="D37" t="s">
        <v>80</v>
      </c>
      <c r="E37" s="12">
        <f t="shared" si="2"/>
        <v>18</v>
      </c>
      <c r="F37" s="12">
        <f t="shared" si="3"/>
        <v>5</v>
      </c>
      <c r="G37" s="71">
        <f t="shared" si="4"/>
        <v>626.79999999999995</v>
      </c>
      <c r="H37" s="71">
        <f t="shared" si="5"/>
        <v>626.5</v>
      </c>
      <c r="I37" s="71">
        <f t="shared" si="6"/>
        <v>626.29999999999995</v>
      </c>
      <c r="J37" s="71">
        <f t="shared" si="7"/>
        <v>625.9</v>
      </c>
      <c r="K37" s="71">
        <f t="shared" si="8"/>
        <v>625.6</v>
      </c>
      <c r="L37" s="72">
        <f t="shared" si="9"/>
        <v>626.22</v>
      </c>
      <c r="N37" s="12" t="s">
        <v>12</v>
      </c>
      <c r="O37" s="12" t="s">
        <v>12</v>
      </c>
      <c r="P37" s="12" t="s">
        <v>12</v>
      </c>
      <c r="Q37" s="12" t="s">
        <v>12</v>
      </c>
      <c r="R37" s="12">
        <v>626.29999999999995</v>
      </c>
      <c r="S37" s="12">
        <v>616.6</v>
      </c>
      <c r="T37" s="12" t="s">
        <v>12</v>
      </c>
      <c r="U37" s="12">
        <v>622.79999999999995</v>
      </c>
      <c r="V37" s="12">
        <v>622.79999999999995</v>
      </c>
      <c r="W37" s="12">
        <v>621.1</v>
      </c>
      <c r="X37" s="12">
        <v>619.6</v>
      </c>
      <c r="Y37" s="12" t="s">
        <v>12</v>
      </c>
      <c r="Z37" s="12">
        <v>625.6</v>
      </c>
      <c r="AA37" s="12" t="s">
        <v>12</v>
      </c>
      <c r="AB37" s="12" t="s">
        <v>12</v>
      </c>
      <c r="AC37" s="12" t="s">
        <v>12</v>
      </c>
      <c r="AD37" s="12">
        <v>622.29999999999995</v>
      </c>
      <c r="AE37" s="12" t="s">
        <v>12</v>
      </c>
      <c r="AF37" s="12" t="s">
        <v>12</v>
      </c>
      <c r="AG37" s="12">
        <v>625.9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>
        <v>624</v>
      </c>
      <c r="AN37" s="12">
        <v>626.79999999999995</v>
      </c>
      <c r="AO37" s="12">
        <v>624.79999999999995</v>
      </c>
      <c r="AP37" s="12">
        <v>624.6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>
        <v>626.5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>
        <v>622.4</v>
      </c>
      <c r="BO37" s="12" t="s">
        <v>12</v>
      </c>
      <c r="BP37" s="12">
        <v>623.5</v>
      </c>
      <c r="BQ37" s="12">
        <v>623.29999999999995</v>
      </c>
      <c r="BR37" s="12" t="s">
        <v>12</v>
      </c>
      <c r="BS37" s="12" t="s">
        <v>12</v>
      </c>
      <c r="BT37" s="12" t="s">
        <v>12</v>
      </c>
      <c r="BU37" s="12">
        <v>618.29999999999995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  <c r="CA37" s="12" t="s">
        <v>12</v>
      </c>
    </row>
    <row r="38" spans="1:79" x14ac:dyDescent="0.35">
      <c r="C38" s="12">
        <v>26</v>
      </c>
      <c r="E38" s="12" t="str">
        <f t="shared" ref="E38:E53" si="10">IF(COUNT(N38:CA38)=0,"", COUNT(N38:CA38))</f>
        <v/>
      </c>
      <c r="F38" s="12" t="str">
        <f t="shared" ref="F38:F41" si="11">_xlfn.IFS(E38="","",E38=1,1,E38=2,2,E38=3,3,E38=4,4,E38=5,5,E38&gt;5,5)</f>
        <v/>
      </c>
      <c r="G38" s="71" t="str">
        <f t="shared" ref="G38:G53" si="12">IFERROR(LARGE((N38:CA38),1),"")</f>
        <v/>
      </c>
      <c r="H38" s="71" t="str">
        <f t="shared" ref="H38:H53" si="13">IFERROR(LARGE((N38:CA38),2),"")</f>
        <v/>
      </c>
      <c r="I38" s="71" t="str">
        <f t="shared" ref="I38:I53" si="14">IFERROR(LARGE((N38:CA38),3),"")</f>
        <v/>
      </c>
      <c r="J38" s="71" t="str">
        <f t="shared" ref="J38:J53" si="15">IFERROR(LARGE((N38:CA38),4),"")</f>
        <v/>
      </c>
      <c r="K38" s="71" t="str">
        <f t="shared" ref="K38:K53" si="16">IFERROR(LARGE((N38:CA38),5),"")</f>
        <v/>
      </c>
      <c r="L38" s="72" t="str">
        <f t="shared" ref="L38:L41" si="17">IFERROR(AVERAGEIF(G38:K38,"&gt;0"),"")</f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</row>
    <row r="39" spans="1:79" x14ac:dyDescent="0.35">
      <c r="C39" s="12">
        <v>27</v>
      </c>
      <c r="E39" s="12" t="str">
        <f t="shared" si="10"/>
        <v/>
      </c>
      <c r="F39" s="12" t="str">
        <f t="shared" si="11"/>
        <v/>
      </c>
      <c r="G39" s="71" t="str">
        <f t="shared" si="12"/>
        <v/>
      </c>
      <c r="H39" s="71" t="str">
        <f t="shared" si="13"/>
        <v/>
      </c>
      <c r="I39" s="71" t="str">
        <f t="shared" si="14"/>
        <v/>
      </c>
      <c r="J39" s="71" t="str">
        <f t="shared" si="15"/>
        <v/>
      </c>
      <c r="K39" s="71" t="str">
        <f t="shared" si="16"/>
        <v/>
      </c>
      <c r="L39" s="72" t="str">
        <f t="shared" si="17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</row>
    <row r="40" spans="1:79" x14ac:dyDescent="0.35">
      <c r="C40" s="12">
        <v>28</v>
      </c>
      <c r="E40" s="12" t="str">
        <f t="shared" si="10"/>
        <v/>
      </c>
      <c r="F40" s="12" t="str">
        <f t="shared" si="11"/>
        <v/>
      </c>
      <c r="G40" s="71" t="str">
        <f t="shared" si="12"/>
        <v/>
      </c>
      <c r="H40" s="71" t="str">
        <f t="shared" si="13"/>
        <v/>
      </c>
      <c r="I40" s="71" t="str">
        <f t="shared" si="14"/>
        <v/>
      </c>
      <c r="J40" s="71" t="str">
        <f t="shared" si="15"/>
        <v/>
      </c>
      <c r="K40" s="71" t="str">
        <f t="shared" si="16"/>
        <v/>
      </c>
      <c r="L40" s="72" t="str">
        <f t="shared" si="17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</row>
    <row r="41" spans="1:79" x14ac:dyDescent="0.35">
      <c r="C41" s="12">
        <v>29</v>
      </c>
      <c r="E41" s="12" t="str">
        <f t="shared" si="10"/>
        <v/>
      </c>
      <c r="F41" s="12" t="str">
        <f t="shared" si="11"/>
        <v/>
      </c>
      <c r="G41" s="71" t="str">
        <f t="shared" si="12"/>
        <v/>
      </c>
      <c r="H41" s="71" t="str">
        <f t="shared" si="13"/>
        <v/>
      </c>
      <c r="I41" s="71" t="str">
        <f t="shared" si="14"/>
        <v/>
      </c>
      <c r="J41" s="71" t="str">
        <f t="shared" si="15"/>
        <v/>
      </c>
      <c r="K41" s="71" t="str">
        <f t="shared" si="16"/>
        <v/>
      </c>
      <c r="L41" s="72" t="str">
        <f t="shared" si="17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</row>
    <row r="42" spans="1:79" x14ac:dyDescent="0.35">
      <c r="A42" t="str">
        <f t="shared" ref="A42:A52" si="18">IF(D42="","",(RIGHT(D42,LEN(D42)-SEARCH(" ",D42,1))))</f>
        <v/>
      </c>
      <c r="B42" t="str">
        <f t="shared" ref="B42:B52" si="19">IF(D42="","",(LEFT(D42,SEARCH(" ",D42,1))))</f>
        <v/>
      </c>
      <c r="C42" s="12">
        <v>30</v>
      </c>
      <c r="E42" s="12" t="str">
        <f t="shared" si="10"/>
        <v/>
      </c>
      <c r="F42" s="12" t="str">
        <f t="shared" ref="F42:F52" si="20">_xlfn.IFS(E42="","",E42=1,1,E42=2,2,E42=3,3,E42=4,4,E42=5,5,E42&gt;5,5)</f>
        <v/>
      </c>
      <c r="G42" s="71" t="str">
        <f t="shared" si="12"/>
        <v/>
      </c>
      <c r="H42" s="71" t="str">
        <f t="shared" si="13"/>
        <v/>
      </c>
      <c r="I42" s="71" t="str">
        <f t="shared" si="14"/>
        <v/>
      </c>
      <c r="J42" s="71" t="str">
        <f t="shared" si="15"/>
        <v/>
      </c>
      <c r="K42" s="71" t="str">
        <f t="shared" si="16"/>
        <v/>
      </c>
      <c r="L42" s="72" t="str">
        <f t="shared" ref="L42:L52" si="21">IFERROR(AVERAGEIF(G42:K42,"&gt;0"),"")</f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</row>
    <row r="43" spans="1:79" x14ac:dyDescent="0.35">
      <c r="A43" t="str">
        <f t="shared" si="18"/>
        <v/>
      </c>
      <c r="B43" t="str">
        <f t="shared" si="19"/>
        <v/>
      </c>
      <c r="C43" s="12">
        <v>31</v>
      </c>
      <c r="E43" s="12" t="str">
        <f t="shared" si="10"/>
        <v/>
      </c>
      <c r="F43" s="12" t="str">
        <f t="shared" si="20"/>
        <v/>
      </c>
      <c r="G43" s="71" t="str">
        <f t="shared" si="12"/>
        <v/>
      </c>
      <c r="H43" s="71" t="str">
        <f t="shared" si="13"/>
        <v/>
      </c>
      <c r="I43" s="71" t="str">
        <f t="shared" si="14"/>
        <v/>
      </c>
      <c r="J43" s="71" t="str">
        <f t="shared" si="15"/>
        <v/>
      </c>
      <c r="K43" s="71" t="str">
        <f t="shared" si="16"/>
        <v/>
      </c>
      <c r="L43" s="72" t="str">
        <f t="shared" si="21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</row>
    <row r="44" spans="1:79" x14ac:dyDescent="0.35">
      <c r="A44" t="str">
        <f t="shared" si="18"/>
        <v/>
      </c>
      <c r="B44" t="str">
        <f t="shared" si="19"/>
        <v/>
      </c>
      <c r="C44" s="12">
        <v>32</v>
      </c>
      <c r="E44" s="12" t="str">
        <f t="shared" si="10"/>
        <v/>
      </c>
      <c r="F44" s="12" t="str">
        <f t="shared" si="20"/>
        <v/>
      </c>
      <c r="G44" s="71" t="str">
        <f t="shared" si="12"/>
        <v/>
      </c>
      <c r="H44" s="71" t="str">
        <f t="shared" si="13"/>
        <v/>
      </c>
      <c r="I44" s="71" t="str">
        <f t="shared" si="14"/>
        <v/>
      </c>
      <c r="J44" s="71" t="str">
        <f t="shared" si="15"/>
        <v/>
      </c>
      <c r="K44" s="71" t="str">
        <f t="shared" si="16"/>
        <v/>
      </c>
      <c r="L44" s="72" t="str">
        <f t="shared" si="21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</row>
    <row r="45" spans="1:79" x14ac:dyDescent="0.35">
      <c r="A45" t="str">
        <f t="shared" si="18"/>
        <v/>
      </c>
      <c r="B45" t="str">
        <f t="shared" si="19"/>
        <v/>
      </c>
      <c r="C45" s="12">
        <v>33</v>
      </c>
      <c r="E45" s="12" t="str">
        <f t="shared" si="10"/>
        <v/>
      </c>
      <c r="F45" s="12" t="str">
        <f t="shared" si="20"/>
        <v/>
      </c>
      <c r="G45" s="71" t="str">
        <f t="shared" si="12"/>
        <v/>
      </c>
      <c r="H45" s="71" t="str">
        <f t="shared" si="13"/>
        <v/>
      </c>
      <c r="I45" s="71" t="str">
        <f t="shared" si="14"/>
        <v/>
      </c>
      <c r="J45" s="71" t="str">
        <f t="shared" si="15"/>
        <v/>
      </c>
      <c r="K45" s="71" t="str">
        <f t="shared" si="16"/>
        <v/>
      </c>
      <c r="L45" s="72" t="str">
        <f t="shared" si="21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</row>
    <row r="46" spans="1:79" x14ac:dyDescent="0.35">
      <c r="A46" t="str">
        <f t="shared" si="18"/>
        <v/>
      </c>
      <c r="B46" t="str">
        <f t="shared" si="19"/>
        <v/>
      </c>
      <c r="C46" s="12">
        <v>34</v>
      </c>
      <c r="E46" s="12" t="str">
        <f t="shared" si="10"/>
        <v/>
      </c>
      <c r="F46" s="12" t="str">
        <f t="shared" si="20"/>
        <v/>
      </c>
      <c r="G46" s="71" t="str">
        <f t="shared" si="12"/>
        <v/>
      </c>
      <c r="H46" s="71" t="str">
        <f t="shared" si="13"/>
        <v/>
      </c>
      <c r="I46" s="71" t="str">
        <f t="shared" si="14"/>
        <v/>
      </c>
      <c r="J46" s="71" t="str">
        <f t="shared" si="15"/>
        <v/>
      </c>
      <c r="K46" s="71" t="str">
        <f t="shared" si="16"/>
        <v/>
      </c>
      <c r="L46" s="72" t="str">
        <f t="shared" si="21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  <c r="CA46" s="12" t="s">
        <v>12</v>
      </c>
    </row>
    <row r="47" spans="1:79" x14ac:dyDescent="0.35">
      <c r="A47" t="str">
        <f t="shared" si="18"/>
        <v/>
      </c>
      <c r="B47" t="str">
        <f t="shared" si="19"/>
        <v/>
      </c>
      <c r="C47" s="12">
        <v>35</v>
      </c>
      <c r="E47" s="12" t="str">
        <f t="shared" si="10"/>
        <v/>
      </c>
      <c r="F47" s="12" t="str">
        <f t="shared" si="20"/>
        <v/>
      </c>
      <c r="G47" s="71" t="str">
        <f t="shared" si="12"/>
        <v/>
      </c>
      <c r="H47" s="71" t="str">
        <f t="shared" si="13"/>
        <v/>
      </c>
      <c r="I47" s="71" t="str">
        <f t="shared" si="14"/>
        <v/>
      </c>
      <c r="J47" s="71" t="str">
        <f t="shared" si="15"/>
        <v/>
      </c>
      <c r="K47" s="71" t="str">
        <f t="shared" si="16"/>
        <v/>
      </c>
      <c r="L47" s="72" t="str">
        <f t="shared" si="21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</row>
    <row r="48" spans="1:79" x14ac:dyDescent="0.35">
      <c r="A48" t="str">
        <f t="shared" si="18"/>
        <v/>
      </c>
      <c r="B48" t="str">
        <f t="shared" si="19"/>
        <v/>
      </c>
      <c r="C48" s="12">
        <v>36</v>
      </c>
      <c r="E48" s="12" t="str">
        <f t="shared" si="10"/>
        <v/>
      </c>
      <c r="F48" s="12" t="str">
        <f t="shared" si="20"/>
        <v/>
      </c>
      <c r="G48" s="71" t="str">
        <f t="shared" si="12"/>
        <v/>
      </c>
      <c r="H48" s="71" t="str">
        <f t="shared" si="13"/>
        <v/>
      </c>
      <c r="I48" s="71" t="str">
        <f t="shared" si="14"/>
        <v/>
      </c>
      <c r="J48" s="71" t="str">
        <f t="shared" si="15"/>
        <v/>
      </c>
      <c r="K48" s="71" t="str">
        <f t="shared" si="16"/>
        <v/>
      </c>
      <c r="L48" s="72" t="str">
        <f t="shared" si="21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</row>
    <row r="49" spans="1:79" x14ac:dyDescent="0.35">
      <c r="A49" t="str">
        <f t="shared" si="18"/>
        <v/>
      </c>
      <c r="B49" t="str">
        <f t="shared" si="19"/>
        <v/>
      </c>
      <c r="C49" s="12">
        <v>37</v>
      </c>
      <c r="E49" s="12" t="str">
        <f t="shared" si="10"/>
        <v/>
      </c>
      <c r="F49" s="12" t="str">
        <f t="shared" si="20"/>
        <v/>
      </c>
      <c r="G49" s="71" t="str">
        <f t="shared" si="12"/>
        <v/>
      </c>
      <c r="H49" s="71" t="str">
        <f t="shared" si="13"/>
        <v/>
      </c>
      <c r="I49" s="71" t="str">
        <f t="shared" si="14"/>
        <v/>
      </c>
      <c r="J49" s="71" t="str">
        <f t="shared" si="15"/>
        <v/>
      </c>
      <c r="K49" s="71" t="str">
        <f t="shared" si="16"/>
        <v/>
      </c>
      <c r="L49" s="72" t="str">
        <f t="shared" si="21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</row>
    <row r="50" spans="1:79" x14ac:dyDescent="0.35">
      <c r="A50" t="str">
        <f t="shared" si="18"/>
        <v/>
      </c>
      <c r="B50" t="str">
        <f t="shared" si="19"/>
        <v/>
      </c>
      <c r="C50" s="12">
        <v>38</v>
      </c>
      <c r="E50" s="12" t="str">
        <f t="shared" si="10"/>
        <v/>
      </c>
      <c r="F50" s="12" t="str">
        <f t="shared" si="20"/>
        <v/>
      </c>
      <c r="G50" s="71" t="str">
        <f t="shared" si="12"/>
        <v/>
      </c>
      <c r="H50" s="71" t="str">
        <f t="shared" si="13"/>
        <v/>
      </c>
      <c r="I50" s="71" t="str">
        <f t="shared" si="14"/>
        <v/>
      </c>
      <c r="J50" s="71" t="str">
        <f t="shared" si="15"/>
        <v/>
      </c>
      <c r="K50" s="71" t="str">
        <f t="shared" si="16"/>
        <v/>
      </c>
      <c r="L50" s="72" t="str">
        <f t="shared" si="21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 t="s">
        <v>12</v>
      </c>
      <c r="BZ50" s="12" t="s">
        <v>12</v>
      </c>
      <c r="CA50" s="12" t="s">
        <v>12</v>
      </c>
    </row>
    <row r="51" spans="1:79" x14ac:dyDescent="0.35">
      <c r="A51" t="str">
        <f t="shared" si="18"/>
        <v/>
      </c>
      <c r="B51" t="str">
        <f t="shared" si="19"/>
        <v/>
      </c>
      <c r="C51" s="12">
        <v>39</v>
      </c>
      <c r="E51" s="12" t="str">
        <f t="shared" si="10"/>
        <v/>
      </c>
      <c r="F51" s="12" t="str">
        <f t="shared" si="20"/>
        <v/>
      </c>
      <c r="G51" s="71" t="str">
        <f t="shared" si="12"/>
        <v/>
      </c>
      <c r="H51" s="71" t="str">
        <f t="shared" si="13"/>
        <v/>
      </c>
      <c r="I51" s="71" t="str">
        <f t="shared" si="14"/>
        <v/>
      </c>
      <c r="J51" s="71" t="str">
        <f t="shared" si="15"/>
        <v/>
      </c>
      <c r="K51" s="71" t="str">
        <f t="shared" si="16"/>
        <v/>
      </c>
      <c r="L51" s="72" t="str">
        <f t="shared" si="21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 t="s">
        <v>12</v>
      </c>
      <c r="BT51" s="12" t="s">
        <v>12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</row>
    <row r="52" spans="1:79" x14ac:dyDescent="0.35">
      <c r="A52" t="str">
        <f t="shared" si="18"/>
        <v/>
      </c>
      <c r="B52" t="str">
        <f t="shared" si="19"/>
        <v/>
      </c>
      <c r="C52" s="12">
        <v>40</v>
      </c>
      <c r="E52" s="12" t="str">
        <f t="shared" si="10"/>
        <v/>
      </c>
      <c r="F52" s="12" t="str">
        <f t="shared" si="20"/>
        <v/>
      </c>
      <c r="G52" s="71" t="str">
        <f t="shared" si="12"/>
        <v/>
      </c>
      <c r="H52" s="71" t="str">
        <f t="shared" si="13"/>
        <v/>
      </c>
      <c r="I52" s="71" t="str">
        <f t="shared" si="14"/>
        <v/>
      </c>
      <c r="J52" s="71" t="str">
        <f t="shared" si="15"/>
        <v/>
      </c>
      <c r="K52" s="71" t="str">
        <f t="shared" si="16"/>
        <v/>
      </c>
      <c r="L52" s="72" t="str">
        <f t="shared" si="21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 t="s">
        <v>12</v>
      </c>
      <c r="BD52" s="12" t="s">
        <v>12</v>
      </c>
      <c r="BE52" s="12" t="s">
        <v>12</v>
      </c>
      <c r="BF52" s="12" t="s">
        <v>12</v>
      </c>
      <c r="BG52" s="12" t="s">
        <v>12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</row>
    <row r="53" spans="1:79" x14ac:dyDescent="0.35">
      <c r="E53" s="12" t="str">
        <f t="shared" si="10"/>
        <v/>
      </c>
      <c r="F53" s="12" t="str">
        <f t="shared" ref="F53" si="22">_xlfn.IFS(E53="","",E53=1,1,E53=2,2,E53=3,3,E53=4,4,E53=5,5,E53&gt;5,5)</f>
        <v/>
      </c>
      <c r="G53" s="71" t="str">
        <f t="shared" si="12"/>
        <v/>
      </c>
      <c r="H53" s="71" t="str">
        <f t="shared" si="13"/>
        <v/>
      </c>
      <c r="I53" s="71" t="str">
        <f t="shared" si="14"/>
        <v/>
      </c>
      <c r="J53" s="71" t="str">
        <f t="shared" si="15"/>
        <v/>
      </c>
      <c r="K53" s="71" t="str">
        <f t="shared" si="16"/>
        <v/>
      </c>
      <c r="L53" s="72" t="str">
        <f t="shared" ref="L53" si="23">IFERROR(AVERAGEIF(G53:K53,"&gt;0"),"")</f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 t="s">
        <v>12</v>
      </c>
      <c r="BD53" s="12" t="s">
        <v>12</v>
      </c>
      <c r="BE53" s="12" t="s">
        <v>12</v>
      </c>
      <c r="BF53" s="12" t="s">
        <v>12</v>
      </c>
      <c r="BG53" s="12" t="s">
        <v>12</v>
      </c>
      <c r="BH53" s="12" t="s">
        <v>12</v>
      </c>
      <c r="BI53" s="12" t="s">
        <v>12</v>
      </c>
      <c r="BJ53" s="12" t="s">
        <v>12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 t="s">
        <v>12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</row>
  </sheetData>
  <sortState xmlns:xlrd2="http://schemas.microsoft.com/office/spreadsheetml/2017/richdata2" ref="A14:CA37">
    <sortCondition ref="A14:A37"/>
  </sortState>
  <mergeCells count="4">
    <mergeCell ref="G12:K12"/>
    <mergeCell ref="B5:E5"/>
    <mergeCell ref="B6:E6"/>
    <mergeCell ref="B7:E7"/>
  </mergeCells>
  <phoneticPr fontId="8" type="noConversion"/>
  <conditionalFormatting sqref="N14:CA53">
    <cfRule type="containsText" dxfId="72" priority="1" operator="containsText" text="Score">
      <formula>NOT(ISERROR(SEARCH("Score",N14)))</formula>
    </cfRule>
    <cfRule type="cellIs" dxfId="71" priority="2" operator="greaterThanOrEqual">
      <formula>$K14</formula>
    </cfRule>
    <cfRule type="cellIs" dxfId="70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F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84" ht="18.5" x14ac:dyDescent="0.45">
      <c r="B1" s="1" t="s">
        <v>0</v>
      </c>
    </row>
    <row r="2" spans="1:84" ht="18.5" x14ac:dyDescent="0.45">
      <c r="B2" s="1" t="s">
        <v>28</v>
      </c>
    </row>
    <row r="3" spans="1:84" x14ac:dyDescent="0.35">
      <c r="B3" s="2" t="str">
        <f>Summary!B2</f>
        <v>May 25, 2025</v>
      </c>
    </row>
    <row r="5" spans="1:84" x14ac:dyDescent="0.35">
      <c r="B5" s="96" t="s">
        <v>2</v>
      </c>
      <c r="C5" s="96"/>
      <c r="D5" s="96"/>
      <c r="E5" s="97"/>
      <c r="F5" s="33">
        <v>629</v>
      </c>
      <c r="G5" s="64"/>
      <c r="I5" s="3"/>
    </row>
    <row r="6" spans="1:84" x14ac:dyDescent="0.35">
      <c r="B6" s="98" t="s">
        <v>3</v>
      </c>
      <c r="C6" s="98"/>
      <c r="D6" s="98"/>
      <c r="E6" s="99"/>
      <c r="F6" s="34">
        <v>627</v>
      </c>
      <c r="G6" s="64"/>
      <c r="I6" s="4"/>
    </row>
    <row r="7" spans="1:84" x14ac:dyDescent="0.35">
      <c r="B7" s="100" t="s">
        <v>4</v>
      </c>
      <c r="C7" s="100"/>
      <c r="D7" s="100"/>
      <c r="E7" s="101"/>
      <c r="F7" s="6">
        <v>625</v>
      </c>
      <c r="I7" s="5"/>
    </row>
    <row r="10" spans="1:84" ht="18.5" x14ac:dyDescent="0.45">
      <c r="C10" s="7" t="s">
        <v>5</v>
      </c>
    </row>
    <row r="11" spans="1:84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2024</v>
      </c>
      <c r="AO11" s="64">
        <v>2024</v>
      </c>
      <c r="AP11" s="64">
        <v>2024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>
        <v>2025</v>
      </c>
      <c r="BZ11" s="64">
        <v>2025</v>
      </c>
      <c r="CA11" s="64" t="s">
        <v>15</v>
      </c>
      <c r="CB11" s="64" t="s">
        <v>15</v>
      </c>
      <c r="CC11" s="64" t="s">
        <v>15</v>
      </c>
      <c r="CD11" s="64" t="s">
        <v>15</v>
      </c>
      <c r="CE11" s="64" t="s">
        <v>15</v>
      </c>
      <c r="CF11" s="64" t="s">
        <v>15</v>
      </c>
    </row>
    <row r="12" spans="1:84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5" t="s">
        <v>7</v>
      </c>
      <c r="H12" s="95"/>
      <c r="I12" s="95"/>
      <c r="J12" s="95"/>
      <c r="K12" s="95"/>
      <c r="L12" s="73" t="s">
        <v>14</v>
      </c>
      <c r="N12" s="70" t="s">
        <v>16</v>
      </c>
      <c r="O12" s="64" t="s">
        <v>40</v>
      </c>
      <c r="P12" s="64" t="s">
        <v>40</v>
      </c>
      <c r="Q12" s="64" t="s">
        <v>40</v>
      </c>
      <c r="R12" s="64" t="s">
        <v>41</v>
      </c>
      <c r="S12" s="64" t="s">
        <v>41</v>
      </c>
      <c r="T12" s="64" t="s">
        <v>41</v>
      </c>
      <c r="U12" s="64" t="s">
        <v>41</v>
      </c>
      <c r="V12" s="64" t="s">
        <v>41</v>
      </c>
      <c r="W12" s="64" t="s">
        <v>42</v>
      </c>
      <c r="X12" s="64" t="s">
        <v>42</v>
      </c>
      <c r="Y12" s="64" t="s">
        <v>42</v>
      </c>
      <c r="Z12" s="64" t="s">
        <v>43</v>
      </c>
      <c r="AA12" s="64" t="s">
        <v>43</v>
      </c>
      <c r="AB12" s="64" t="s">
        <v>44</v>
      </c>
      <c r="AC12" s="64" t="s">
        <v>44</v>
      </c>
      <c r="AD12" s="64" t="s">
        <v>44</v>
      </c>
      <c r="AE12" s="64" t="s">
        <v>44</v>
      </c>
      <c r="AF12" s="64" t="s">
        <v>44</v>
      </c>
      <c r="AG12" s="64" t="s">
        <v>44</v>
      </c>
      <c r="AH12" s="64" t="s">
        <v>45</v>
      </c>
      <c r="AI12" s="64" t="s">
        <v>45</v>
      </c>
      <c r="AJ12" s="64" t="s">
        <v>45</v>
      </c>
      <c r="AK12" s="64" t="s">
        <v>45</v>
      </c>
      <c r="AL12" s="64" t="s">
        <v>46</v>
      </c>
      <c r="AM12" s="64" t="s">
        <v>46</v>
      </c>
      <c r="AN12" s="64" t="s">
        <v>46</v>
      </c>
      <c r="AO12" s="64" t="s">
        <v>36</v>
      </c>
      <c r="AP12" s="64" t="s">
        <v>36</v>
      </c>
      <c r="AQ12" s="64" t="s">
        <v>37</v>
      </c>
      <c r="AR12" s="64" t="s">
        <v>37</v>
      </c>
      <c r="AS12" s="64" t="s">
        <v>37</v>
      </c>
      <c r="AT12" s="64" t="s">
        <v>37</v>
      </c>
      <c r="AU12" s="64" t="s">
        <v>37</v>
      </c>
      <c r="AV12" s="64" t="s">
        <v>37</v>
      </c>
      <c r="AW12" s="64" t="s">
        <v>37</v>
      </c>
      <c r="AX12" s="64" t="s">
        <v>37</v>
      </c>
      <c r="AY12" s="64" t="s">
        <v>37</v>
      </c>
      <c r="AZ12" s="64" t="s">
        <v>37</v>
      </c>
      <c r="BA12" s="64" t="s">
        <v>37</v>
      </c>
      <c r="BB12" s="64" t="s">
        <v>37</v>
      </c>
      <c r="BC12" s="64" t="s">
        <v>37</v>
      </c>
      <c r="BD12" s="64" t="s">
        <v>38</v>
      </c>
      <c r="BE12" s="64" t="s">
        <v>39</v>
      </c>
      <c r="BF12" s="64" t="s">
        <v>39</v>
      </c>
      <c r="BG12" s="64" t="s">
        <v>39</v>
      </c>
      <c r="BH12" s="64" t="s">
        <v>39</v>
      </c>
      <c r="BI12" s="64" t="s">
        <v>39</v>
      </c>
      <c r="BJ12" s="64" t="s">
        <v>39</v>
      </c>
      <c r="BK12" s="64" t="s">
        <v>39</v>
      </c>
      <c r="BL12" s="64" t="s">
        <v>39</v>
      </c>
      <c r="BM12" s="64" t="s">
        <v>39</v>
      </c>
      <c r="BN12" s="64" t="s">
        <v>39</v>
      </c>
      <c r="BO12" s="64" t="s">
        <v>163</v>
      </c>
      <c r="BP12" s="64" t="s">
        <v>163</v>
      </c>
      <c r="BQ12" s="64" t="s">
        <v>163</v>
      </c>
      <c r="BR12" s="64" t="s">
        <v>163</v>
      </c>
      <c r="BS12" s="64" t="s">
        <v>163</v>
      </c>
      <c r="BT12" s="64" t="s">
        <v>163</v>
      </c>
      <c r="BU12" s="64" t="s">
        <v>163</v>
      </c>
      <c r="BV12" s="64" t="s">
        <v>40</v>
      </c>
      <c r="BW12" s="64" t="s">
        <v>40</v>
      </c>
      <c r="BX12" s="64" t="s">
        <v>40</v>
      </c>
      <c r="BY12" s="64" t="s">
        <v>40</v>
      </c>
      <c r="BZ12" s="64" t="s">
        <v>40</v>
      </c>
      <c r="CA12" s="64" t="s">
        <v>16</v>
      </c>
      <c r="CB12" s="64" t="s">
        <v>16</v>
      </c>
      <c r="CC12" s="64" t="s">
        <v>16</v>
      </c>
      <c r="CD12" s="64" t="s">
        <v>16</v>
      </c>
      <c r="CE12" s="64" t="s">
        <v>16</v>
      </c>
      <c r="CF12" s="64" t="s">
        <v>16</v>
      </c>
    </row>
    <row r="13" spans="1:84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51</v>
      </c>
      <c r="P13" s="64" t="s">
        <v>52</v>
      </c>
      <c r="Q13" s="64" t="s">
        <v>49</v>
      </c>
      <c r="R13" s="64" t="s">
        <v>53</v>
      </c>
      <c r="S13" s="64" t="s">
        <v>53</v>
      </c>
      <c r="T13" s="64" t="s">
        <v>54</v>
      </c>
      <c r="U13" s="64" t="s">
        <v>55</v>
      </c>
      <c r="V13" s="64" t="s">
        <v>55</v>
      </c>
      <c r="W13" s="64" t="s">
        <v>56</v>
      </c>
      <c r="X13" s="64" t="s">
        <v>56</v>
      </c>
      <c r="Y13" s="64" t="s">
        <v>57</v>
      </c>
      <c r="Z13" s="64" t="s">
        <v>58</v>
      </c>
      <c r="AA13" s="64" t="s">
        <v>49</v>
      </c>
      <c r="AB13" s="64" t="s">
        <v>132</v>
      </c>
      <c r="AC13" s="64" t="s">
        <v>133</v>
      </c>
      <c r="AD13" s="64" t="s">
        <v>59</v>
      </c>
      <c r="AE13" s="64" t="s">
        <v>49</v>
      </c>
      <c r="AF13" s="64" t="s">
        <v>61</v>
      </c>
      <c r="AG13" s="64" t="s">
        <v>62</v>
      </c>
      <c r="AH13" s="64" t="s">
        <v>59</v>
      </c>
      <c r="AI13" s="64" t="s">
        <v>60</v>
      </c>
      <c r="AJ13" s="64" t="s">
        <v>63</v>
      </c>
      <c r="AK13" s="64" t="s">
        <v>63</v>
      </c>
      <c r="AL13" s="64" t="s">
        <v>60</v>
      </c>
      <c r="AM13" s="64" t="s">
        <v>137</v>
      </c>
      <c r="AN13" s="64" t="s">
        <v>138</v>
      </c>
      <c r="AO13" s="64" t="s">
        <v>64</v>
      </c>
      <c r="AP13" s="64" t="s">
        <v>64</v>
      </c>
      <c r="AQ13" s="64" t="s">
        <v>142</v>
      </c>
      <c r="AR13" s="64" t="s">
        <v>142</v>
      </c>
      <c r="AS13" s="64" t="s">
        <v>143</v>
      </c>
      <c r="AT13" s="64" t="s">
        <v>143</v>
      </c>
      <c r="AU13" s="64" t="s">
        <v>53</v>
      </c>
      <c r="AV13" s="64" t="s">
        <v>53</v>
      </c>
      <c r="AW13" s="64" t="s">
        <v>47</v>
      </c>
      <c r="AX13" s="64" t="s">
        <v>47</v>
      </c>
      <c r="AY13" s="64" t="s">
        <v>48</v>
      </c>
      <c r="AZ13" s="64" t="s">
        <v>48</v>
      </c>
      <c r="BA13" s="64" t="s">
        <v>144</v>
      </c>
      <c r="BB13" s="64" t="s">
        <v>144</v>
      </c>
      <c r="BC13" s="64" t="s">
        <v>147</v>
      </c>
      <c r="BD13" s="64" t="s">
        <v>148</v>
      </c>
      <c r="BE13" s="64" t="s">
        <v>151</v>
      </c>
      <c r="BF13" s="64" t="s">
        <v>153</v>
      </c>
      <c r="BG13" s="64" t="s">
        <v>59</v>
      </c>
      <c r="BH13" s="64" t="s">
        <v>60</v>
      </c>
      <c r="BI13" s="64" t="s">
        <v>160</v>
      </c>
      <c r="BJ13" s="64" t="s">
        <v>160</v>
      </c>
      <c r="BK13" s="64" t="s">
        <v>161</v>
      </c>
      <c r="BL13" s="64" t="s">
        <v>161</v>
      </c>
      <c r="BM13" s="64" t="s">
        <v>50</v>
      </c>
      <c r="BN13" s="64" t="s">
        <v>168</v>
      </c>
      <c r="BO13" s="64" t="s">
        <v>166</v>
      </c>
      <c r="BP13" s="64" t="s">
        <v>84</v>
      </c>
      <c r="BQ13" s="64" t="s">
        <v>166</v>
      </c>
      <c r="BR13" s="64" t="s">
        <v>179</v>
      </c>
      <c r="BS13" s="64" t="s">
        <v>169</v>
      </c>
      <c r="BT13" s="64" t="s">
        <v>169</v>
      </c>
      <c r="BU13" s="64" t="s">
        <v>170</v>
      </c>
      <c r="BV13" s="64" t="s">
        <v>60</v>
      </c>
      <c r="BW13" s="64" t="s">
        <v>59</v>
      </c>
      <c r="BX13" s="64" t="s">
        <v>197</v>
      </c>
      <c r="BY13" s="64" t="s">
        <v>198</v>
      </c>
      <c r="BZ13" s="64" t="s">
        <v>205</v>
      </c>
      <c r="CA13" s="64" t="s">
        <v>199</v>
      </c>
      <c r="CB13" s="64" t="s">
        <v>200</v>
      </c>
      <c r="CC13" s="64" t="s">
        <v>201</v>
      </c>
      <c r="CD13" s="64" t="s">
        <v>202</v>
      </c>
      <c r="CE13" s="64" t="s">
        <v>203</v>
      </c>
      <c r="CF13" s="64" t="s">
        <v>204</v>
      </c>
    </row>
    <row r="14" spans="1:84" x14ac:dyDescent="0.35">
      <c r="A14" t="str">
        <f t="shared" ref="A14:A55" si="0">IF(D14="","",(RIGHT(D14,LEN(D14)-SEARCH(" ",D14,1))))</f>
        <v>Ayers</v>
      </c>
      <c r="B14" t="str">
        <f t="shared" ref="B14:B55" si="1">IF(D14="","",(LEFT(D14,SEARCH(" ",D14,1))))</f>
        <v xml:space="preserve">Gabrielle </v>
      </c>
      <c r="C14" s="12">
        <v>46</v>
      </c>
      <c r="D14" t="s">
        <v>178</v>
      </c>
      <c r="E14" s="12">
        <f t="shared" ref="E14:E55" si="2">IF(COUNT(N14:CF14)=0,"", COUNT(N14:CF14))</f>
        <v>1</v>
      </c>
      <c r="F14" s="12">
        <f t="shared" ref="F14:F55" si="3">_xlfn.IFS(E14="","",E14=1,1,E14=2,2,E14=3,3,E14=4,4,E14=5,5,E14&gt;5,5)</f>
        <v>1</v>
      </c>
      <c r="G14" s="71">
        <f t="shared" ref="G14:G55" si="4">IFERROR(LARGE((N14:CF14),1),"")</f>
        <v>625.20000000000005</v>
      </c>
      <c r="H14" s="71" t="str">
        <f t="shared" ref="H14:H55" si="5">IFERROR(LARGE((N14:CF14),2),"")</f>
        <v/>
      </c>
      <c r="I14" s="71" t="str">
        <f t="shared" ref="I14:I55" si="6">IFERROR(LARGE((N14:CF14),3),"")</f>
        <v/>
      </c>
      <c r="J14" s="71" t="str">
        <f t="shared" ref="J14:J55" si="7">IFERROR(LARGE((N14:CF14),4),"")</f>
        <v/>
      </c>
      <c r="K14" s="71" t="str">
        <f t="shared" ref="K14:K55" si="8">IFERROR(LARGE((N14:CF14),5),"")</f>
        <v/>
      </c>
      <c r="L14" s="72">
        <f t="shared" ref="L14:L55" si="9"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>
        <v>625.20000000000005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  <c r="CB14" s="12" t="s">
        <v>12</v>
      </c>
      <c r="CC14" s="12" t="s">
        <v>12</v>
      </c>
      <c r="CD14" s="12" t="s">
        <v>12</v>
      </c>
      <c r="CE14" s="12" t="s">
        <v>12</v>
      </c>
      <c r="CF14" s="12" t="s">
        <v>12</v>
      </c>
    </row>
    <row r="15" spans="1:84" x14ac:dyDescent="0.35">
      <c r="A15" t="str">
        <f t="shared" si="0"/>
        <v>Baldwin</v>
      </c>
      <c r="B15" t="str">
        <f t="shared" si="1"/>
        <v xml:space="preserve">Isabella </v>
      </c>
      <c r="C15" s="12">
        <v>21</v>
      </c>
      <c r="D15" t="s">
        <v>100</v>
      </c>
      <c r="E15" s="12">
        <f t="shared" si="2"/>
        <v>9</v>
      </c>
      <c r="F15" s="12">
        <f t="shared" si="3"/>
        <v>5</v>
      </c>
      <c r="G15" s="71">
        <f t="shared" si="4"/>
        <v>628.70000000000005</v>
      </c>
      <c r="H15" s="71">
        <f t="shared" si="5"/>
        <v>628.4</v>
      </c>
      <c r="I15" s="71">
        <f t="shared" si="6"/>
        <v>626.9</v>
      </c>
      <c r="J15" s="71">
        <f t="shared" si="7"/>
        <v>626.79999999999995</v>
      </c>
      <c r="K15" s="71">
        <f t="shared" si="8"/>
        <v>625.1</v>
      </c>
      <c r="L15" s="72">
        <f t="shared" si="9"/>
        <v>627.18000000000006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>
        <v>625.1</v>
      </c>
      <c r="V15" s="12">
        <v>628.4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>
        <v>620.4</v>
      </c>
      <c r="AP15" s="12">
        <v>624.5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>
        <v>626.79999999999995</v>
      </c>
      <c r="BT15" s="12">
        <v>628.70000000000005</v>
      </c>
      <c r="BU15" s="12" t="s">
        <v>12</v>
      </c>
      <c r="BV15" s="12" t="s">
        <v>12</v>
      </c>
      <c r="BW15" s="12" t="s">
        <v>12</v>
      </c>
      <c r="BX15" s="12">
        <v>589</v>
      </c>
      <c r="BY15" s="12">
        <v>577</v>
      </c>
      <c r="BZ15" s="12">
        <v>626.9</v>
      </c>
      <c r="CA15" s="12" t="s">
        <v>12</v>
      </c>
      <c r="CB15" s="12" t="s">
        <v>12</v>
      </c>
      <c r="CC15" s="12" t="s">
        <v>12</v>
      </c>
      <c r="CD15" s="12" t="s">
        <v>12</v>
      </c>
      <c r="CE15" s="12" t="s">
        <v>12</v>
      </c>
      <c r="CF15" s="12" t="s">
        <v>12</v>
      </c>
    </row>
    <row r="16" spans="1:84" x14ac:dyDescent="0.35">
      <c r="A16" t="str">
        <f t="shared" si="0"/>
        <v>Blake</v>
      </c>
      <c r="B16" t="str">
        <f t="shared" si="1"/>
        <v xml:space="preserve">Ashlyn </v>
      </c>
      <c r="C16" s="12">
        <v>23</v>
      </c>
      <c r="D16" t="s">
        <v>102</v>
      </c>
      <c r="E16" s="12">
        <f t="shared" si="2"/>
        <v>10</v>
      </c>
      <c r="F16" s="12">
        <f t="shared" si="3"/>
        <v>5</v>
      </c>
      <c r="G16" s="71">
        <f t="shared" si="4"/>
        <v>628.1</v>
      </c>
      <c r="H16" s="71">
        <f t="shared" si="5"/>
        <v>627.4</v>
      </c>
      <c r="I16" s="71">
        <f t="shared" si="6"/>
        <v>626.20000000000005</v>
      </c>
      <c r="J16" s="71">
        <f t="shared" si="7"/>
        <v>625.70000000000005</v>
      </c>
      <c r="K16" s="71">
        <f t="shared" si="8"/>
        <v>624.5</v>
      </c>
      <c r="L16" s="72">
        <f t="shared" si="9"/>
        <v>626.38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>
        <v>625.70000000000005</v>
      </c>
      <c r="W16" s="12">
        <v>624.5</v>
      </c>
      <c r="X16" s="12">
        <v>616.70000000000005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>
        <v>623.6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>
        <v>624.1</v>
      </c>
      <c r="AN16" s="12" t="s">
        <v>12</v>
      </c>
      <c r="AO16" s="12">
        <v>626.20000000000005</v>
      </c>
      <c r="AP16" s="12">
        <v>627.4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>
        <v>628.1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>
        <v>620.79999999999995</v>
      </c>
      <c r="BT16" s="12">
        <v>617.20000000000005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  <c r="CA16" s="12" t="s">
        <v>12</v>
      </c>
      <c r="CB16" s="12" t="s">
        <v>12</v>
      </c>
      <c r="CC16" s="12" t="s">
        <v>12</v>
      </c>
      <c r="CD16" s="12" t="s">
        <v>12</v>
      </c>
      <c r="CE16" s="12" t="s">
        <v>12</v>
      </c>
      <c r="CF16" s="12" t="s">
        <v>12</v>
      </c>
    </row>
    <row r="17" spans="1:84" x14ac:dyDescent="0.35">
      <c r="A17" t="str">
        <f t="shared" si="0"/>
        <v>Bodrogi</v>
      </c>
      <c r="B17" t="str">
        <f t="shared" si="1"/>
        <v xml:space="preserve">Alexa </v>
      </c>
      <c r="C17" s="12">
        <v>36</v>
      </c>
      <c r="D17" t="s">
        <v>149</v>
      </c>
      <c r="E17" s="12">
        <f t="shared" si="2"/>
        <v>5</v>
      </c>
      <c r="F17" s="12">
        <f t="shared" si="3"/>
        <v>5</v>
      </c>
      <c r="G17" s="71">
        <f t="shared" si="4"/>
        <v>625.9</v>
      </c>
      <c r="H17" s="71">
        <f t="shared" si="5"/>
        <v>618.70000000000005</v>
      </c>
      <c r="I17" s="71">
        <f t="shared" si="6"/>
        <v>618.70000000000005</v>
      </c>
      <c r="J17" s="71">
        <f t="shared" si="7"/>
        <v>617.29999999999995</v>
      </c>
      <c r="K17" s="71">
        <f t="shared" si="8"/>
        <v>610.20000000000005</v>
      </c>
      <c r="L17" s="72">
        <f t="shared" si="9"/>
        <v>618.16000000000008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 t="s">
        <v>12</v>
      </c>
      <c r="BB17" s="12" t="s">
        <v>12</v>
      </c>
      <c r="BC17" s="12" t="s">
        <v>12</v>
      </c>
      <c r="BD17" s="12">
        <v>625.9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>
        <v>610.20000000000005</v>
      </c>
      <c r="BJ17" s="12">
        <v>618.70000000000005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>
        <v>617.29999999999995</v>
      </c>
      <c r="BT17" s="12">
        <v>618.70000000000005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  <c r="CB17" s="12" t="s">
        <v>12</v>
      </c>
      <c r="CC17" s="12" t="s">
        <v>12</v>
      </c>
      <c r="CD17" s="12" t="s">
        <v>12</v>
      </c>
      <c r="CE17" s="12" t="s">
        <v>12</v>
      </c>
      <c r="CF17" s="12" t="s">
        <v>12</v>
      </c>
    </row>
    <row r="18" spans="1:84" x14ac:dyDescent="0.35">
      <c r="A18" t="str">
        <f t="shared" si="0"/>
        <v>Boozer</v>
      </c>
      <c r="B18" t="str">
        <f t="shared" si="1"/>
        <v xml:space="preserve">Elisa </v>
      </c>
      <c r="C18" s="12">
        <v>28</v>
      </c>
      <c r="D18" t="s">
        <v>107</v>
      </c>
      <c r="E18" s="12">
        <f t="shared" si="2"/>
        <v>10</v>
      </c>
      <c r="F18" s="12">
        <f t="shared" si="3"/>
        <v>5</v>
      </c>
      <c r="G18" s="71">
        <f t="shared" si="4"/>
        <v>625.6</v>
      </c>
      <c r="H18" s="71">
        <f t="shared" si="5"/>
        <v>623</v>
      </c>
      <c r="I18" s="71">
        <f t="shared" si="6"/>
        <v>621.1</v>
      </c>
      <c r="J18" s="71">
        <f t="shared" si="7"/>
        <v>620.6</v>
      </c>
      <c r="K18" s="71">
        <f t="shared" si="8"/>
        <v>620.5</v>
      </c>
      <c r="L18" s="72">
        <f t="shared" si="9"/>
        <v>622.16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>
        <v>625.6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>
        <v>623</v>
      </c>
      <c r="AN18" s="12">
        <v>620.5</v>
      </c>
      <c r="AO18" s="12">
        <v>607.6</v>
      </c>
      <c r="AP18" s="12">
        <v>615.20000000000005</v>
      </c>
      <c r="AQ18" s="12">
        <v>621.1</v>
      </c>
      <c r="AR18" s="12">
        <v>615.4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>
        <v>611.29999999999995</v>
      </c>
      <c r="BD18" s="12">
        <v>620.6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>
        <v>612.9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  <c r="CD18" s="12" t="s">
        <v>12</v>
      </c>
      <c r="CE18" s="12" t="s">
        <v>12</v>
      </c>
      <c r="CF18" s="12" t="s">
        <v>12</v>
      </c>
    </row>
    <row r="19" spans="1:84" x14ac:dyDescent="0.35">
      <c r="A19" t="str">
        <f t="shared" si="0"/>
        <v>Burrow</v>
      </c>
      <c r="B19" t="str">
        <f t="shared" si="1"/>
        <v xml:space="preserve">Addy </v>
      </c>
      <c r="C19" s="12">
        <v>11</v>
      </c>
      <c r="D19" t="s">
        <v>91</v>
      </c>
      <c r="E19" s="12">
        <f t="shared" si="2"/>
        <v>5</v>
      </c>
      <c r="F19" s="12">
        <f t="shared" si="3"/>
        <v>5</v>
      </c>
      <c r="G19" s="71">
        <f t="shared" si="4"/>
        <v>626.5</v>
      </c>
      <c r="H19" s="71">
        <f t="shared" si="5"/>
        <v>624.79999999999995</v>
      </c>
      <c r="I19" s="71">
        <f t="shared" si="6"/>
        <v>624.4</v>
      </c>
      <c r="J19" s="71">
        <f t="shared" si="7"/>
        <v>621.70000000000005</v>
      </c>
      <c r="K19" s="71">
        <f t="shared" si="8"/>
        <v>619.5</v>
      </c>
      <c r="L19" s="72">
        <f t="shared" si="9"/>
        <v>623.37999999999988</v>
      </c>
      <c r="N19" s="12" t="s">
        <v>12</v>
      </c>
      <c r="O19" s="12" t="s">
        <v>12</v>
      </c>
      <c r="P19" s="12" t="s">
        <v>12</v>
      </c>
      <c r="Q19" s="12">
        <v>626.5</v>
      </c>
      <c r="R19" s="12" t="s">
        <v>12</v>
      </c>
      <c r="S19" s="12" t="s">
        <v>12</v>
      </c>
      <c r="T19" s="12" t="s">
        <v>12</v>
      </c>
      <c r="U19" s="12">
        <v>624.4</v>
      </c>
      <c r="V19" s="12">
        <v>624.79999999999995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>
        <v>621.70000000000005</v>
      </c>
      <c r="AK19" s="12">
        <v>619.5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  <c r="BV19" s="12" t="s">
        <v>12</v>
      </c>
      <c r="BW19" s="12" t="s">
        <v>12</v>
      </c>
      <c r="BX19" s="12" t="s">
        <v>12</v>
      </c>
      <c r="BY19" s="12" t="s">
        <v>12</v>
      </c>
      <c r="BZ19" s="12" t="s">
        <v>12</v>
      </c>
      <c r="CA19" s="12" t="s">
        <v>12</v>
      </c>
      <c r="CB19" s="12" t="s">
        <v>12</v>
      </c>
      <c r="CC19" s="12" t="s">
        <v>12</v>
      </c>
      <c r="CD19" s="12" t="s">
        <v>12</v>
      </c>
      <c r="CE19" s="12" t="s">
        <v>12</v>
      </c>
      <c r="CF19" s="12" t="s">
        <v>12</v>
      </c>
    </row>
    <row r="20" spans="1:84" x14ac:dyDescent="0.35">
      <c r="A20" t="str">
        <f t="shared" si="0"/>
        <v>Butler</v>
      </c>
      <c r="B20" t="str">
        <f t="shared" si="1"/>
        <v xml:space="preserve">Bremen </v>
      </c>
      <c r="C20" s="12">
        <v>40</v>
      </c>
      <c r="D20" t="s">
        <v>157</v>
      </c>
      <c r="E20" s="12">
        <f t="shared" si="2"/>
        <v>4</v>
      </c>
      <c r="F20" s="12">
        <f t="shared" si="3"/>
        <v>4</v>
      </c>
      <c r="G20" s="71">
        <f t="shared" si="4"/>
        <v>628.79999999999995</v>
      </c>
      <c r="H20" s="71">
        <f t="shared" si="5"/>
        <v>625.20000000000005</v>
      </c>
      <c r="I20" s="71">
        <f t="shared" si="6"/>
        <v>624.70000000000005</v>
      </c>
      <c r="J20" s="71">
        <f t="shared" si="7"/>
        <v>624.70000000000005</v>
      </c>
      <c r="K20" s="71" t="str">
        <f t="shared" si="8"/>
        <v/>
      </c>
      <c r="L20" s="72">
        <f t="shared" si="9"/>
        <v>625.85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 t="s">
        <v>12</v>
      </c>
      <c r="BC20" s="12" t="s">
        <v>12</v>
      </c>
      <c r="BD20" s="12" t="s">
        <v>12</v>
      </c>
      <c r="BE20" s="12" t="s">
        <v>12</v>
      </c>
      <c r="BF20" s="12">
        <v>625.20000000000005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>
        <v>624.70000000000005</v>
      </c>
      <c r="BS20" s="12">
        <v>624.70000000000005</v>
      </c>
      <c r="BT20" s="12">
        <v>628.79999999999995</v>
      </c>
      <c r="BU20" s="12" t="s">
        <v>12</v>
      </c>
      <c r="BV20" s="12" t="s">
        <v>12</v>
      </c>
      <c r="BW20" s="12" t="s">
        <v>12</v>
      </c>
      <c r="BX20" s="12" t="s">
        <v>12</v>
      </c>
      <c r="BY20" s="12" t="s">
        <v>12</v>
      </c>
      <c r="BZ20" s="12" t="s">
        <v>12</v>
      </c>
      <c r="CA20" s="12" t="s">
        <v>12</v>
      </c>
      <c r="CB20" s="12" t="s">
        <v>12</v>
      </c>
      <c r="CC20" s="12" t="s">
        <v>12</v>
      </c>
      <c r="CD20" s="12" t="s">
        <v>12</v>
      </c>
      <c r="CE20" s="12" t="s">
        <v>12</v>
      </c>
      <c r="CF20" s="12" t="s">
        <v>12</v>
      </c>
    </row>
    <row r="21" spans="1:84" x14ac:dyDescent="0.35">
      <c r="A21" t="str">
        <f t="shared" si="0"/>
        <v>Camp</v>
      </c>
      <c r="B21" t="str">
        <f t="shared" si="1"/>
        <v xml:space="preserve">Camryn </v>
      </c>
      <c r="C21" s="12">
        <v>12</v>
      </c>
      <c r="D21" t="s">
        <v>92</v>
      </c>
      <c r="E21" s="12">
        <f t="shared" si="2"/>
        <v>10</v>
      </c>
      <c r="F21" s="12">
        <f t="shared" si="3"/>
        <v>5</v>
      </c>
      <c r="G21" s="71">
        <f t="shared" si="4"/>
        <v>627.4</v>
      </c>
      <c r="H21" s="71">
        <f t="shared" si="5"/>
        <v>626.4</v>
      </c>
      <c r="I21" s="71">
        <f t="shared" si="6"/>
        <v>624.70000000000005</v>
      </c>
      <c r="J21" s="71">
        <f t="shared" si="7"/>
        <v>624.20000000000005</v>
      </c>
      <c r="K21" s="71">
        <f t="shared" si="8"/>
        <v>622.1</v>
      </c>
      <c r="L21" s="72">
        <f t="shared" si="9"/>
        <v>624.95999999999992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>
        <v>617.20000000000005</v>
      </c>
      <c r="V21" s="12">
        <v>626.4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>
        <v>622.1</v>
      </c>
      <c r="AN21" s="12">
        <v>624.20000000000005</v>
      </c>
      <c r="AO21" s="12">
        <v>627.4</v>
      </c>
      <c r="AP21" s="12">
        <v>624.70000000000005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>
        <v>620</v>
      </c>
      <c r="BJ21" s="12">
        <v>622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>
        <v>619</v>
      </c>
      <c r="BT21" s="12">
        <v>621.20000000000005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  <c r="CB21" s="12" t="s">
        <v>12</v>
      </c>
      <c r="CC21" s="12" t="s">
        <v>12</v>
      </c>
      <c r="CD21" s="12" t="s">
        <v>12</v>
      </c>
      <c r="CE21" s="12" t="s">
        <v>12</v>
      </c>
      <c r="CF21" s="12" t="s">
        <v>12</v>
      </c>
    </row>
    <row r="22" spans="1:84" x14ac:dyDescent="0.35">
      <c r="A22" t="str">
        <f t="shared" si="0"/>
        <v>Charles</v>
      </c>
      <c r="B22" t="str">
        <f t="shared" si="1"/>
        <v xml:space="preserve">Rachael </v>
      </c>
      <c r="C22" s="12">
        <v>18</v>
      </c>
      <c r="D22" t="s">
        <v>97</v>
      </c>
      <c r="E22" s="12">
        <f t="shared" si="2"/>
        <v>3</v>
      </c>
      <c r="F22" s="12">
        <f t="shared" si="3"/>
        <v>3</v>
      </c>
      <c r="G22" s="71">
        <f t="shared" si="4"/>
        <v>627.70000000000005</v>
      </c>
      <c r="H22" s="71">
        <f t="shared" si="5"/>
        <v>626.9</v>
      </c>
      <c r="I22" s="71">
        <f t="shared" si="6"/>
        <v>619.70000000000005</v>
      </c>
      <c r="J22" s="71" t="str">
        <f t="shared" si="7"/>
        <v/>
      </c>
      <c r="K22" s="71" t="str">
        <f t="shared" si="8"/>
        <v/>
      </c>
      <c r="L22" s="72">
        <f t="shared" si="9"/>
        <v>624.76666666666665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>
        <v>626.9</v>
      </c>
      <c r="V22" s="12">
        <v>619.70000000000005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 t="s">
        <v>12</v>
      </c>
      <c r="BE22" s="12" t="s">
        <v>12</v>
      </c>
      <c r="BF22" s="12">
        <v>627.70000000000005</v>
      </c>
      <c r="BG22" s="12" t="s">
        <v>12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  <c r="CB22" s="12" t="s">
        <v>12</v>
      </c>
      <c r="CC22" s="12" t="s">
        <v>12</v>
      </c>
      <c r="CD22" s="12" t="s">
        <v>12</v>
      </c>
      <c r="CE22" s="12" t="s">
        <v>12</v>
      </c>
      <c r="CF22" s="12" t="s">
        <v>12</v>
      </c>
    </row>
    <row r="23" spans="1:84" x14ac:dyDescent="0.35">
      <c r="A23" t="str">
        <f t="shared" si="0"/>
        <v>Cruz</v>
      </c>
      <c r="B23" t="str">
        <f t="shared" si="1"/>
        <v xml:space="preserve">Sophia </v>
      </c>
      <c r="C23" s="12">
        <v>27</v>
      </c>
      <c r="D23" t="s">
        <v>106</v>
      </c>
      <c r="E23" s="12">
        <f t="shared" si="2"/>
        <v>6</v>
      </c>
      <c r="F23" s="12">
        <f t="shared" si="3"/>
        <v>5</v>
      </c>
      <c r="G23" s="71">
        <f t="shared" si="4"/>
        <v>621.1</v>
      </c>
      <c r="H23" s="71">
        <f t="shared" si="5"/>
        <v>620.1</v>
      </c>
      <c r="I23" s="71">
        <f t="shared" si="6"/>
        <v>619.29999999999995</v>
      </c>
      <c r="J23" s="71">
        <f t="shared" si="7"/>
        <v>618.6</v>
      </c>
      <c r="K23" s="71">
        <f t="shared" si="8"/>
        <v>617</v>
      </c>
      <c r="L23" s="72">
        <f t="shared" si="9"/>
        <v>619.22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>
        <v>620.1</v>
      </c>
      <c r="X23" s="12">
        <v>619.29999999999995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>
        <v>618.6</v>
      </c>
      <c r="AP23" s="12">
        <v>613.70000000000005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>
        <v>617</v>
      </c>
      <c r="BT23" s="12">
        <v>621.1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  <c r="CB23" s="12" t="s">
        <v>12</v>
      </c>
      <c r="CC23" s="12" t="s">
        <v>12</v>
      </c>
      <c r="CD23" s="12" t="s">
        <v>12</v>
      </c>
      <c r="CE23" s="12" t="s">
        <v>12</v>
      </c>
      <c r="CF23" s="12" t="s">
        <v>12</v>
      </c>
    </row>
    <row r="24" spans="1:84" x14ac:dyDescent="0.35">
      <c r="A24" t="str">
        <f t="shared" si="0"/>
        <v>Dardas</v>
      </c>
      <c r="B24" t="str">
        <f t="shared" si="1"/>
        <v xml:space="preserve">Kelsey </v>
      </c>
      <c r="C24" s="12">
        <v>42</v>
      </c>
      <c r="D24" t="s">
        <v>127</v>
      </c>
      <c r="E24" s="12">
        <f t="shared" si="2"/>
        <v>4</v>
      </c>
      <c r="F24" s="12">
        <f t="shared" si="3"/>
        <v>4</v>
      </c>
      <c r="G24" s="71">
        <f t="shared" si="4"/>
        <v>625.9</v>
      </c>
      <c r="H24" s="71">
        <f t="shared" si="5"/>
        <v>625.5</v>
      </c>
      <c r="I24" s="71">
        <f t="shared" si="6"/>
        <v>620.29999999999995</v>
      </c>
      <c r="J24" s="71">
        <f t="shared" si="7"/>
        <v>618.1</v>
      </c>
      <c r="K24" s="71" t="str">
        <f t="shared" si="8"/>
        <v/>
      </c>
      <c r="L24" s="72">
        <f t="shared" si="9"/>
        <v>622.45000000000005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>
        <v>625.5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>
        <v>625.9</v>
      </c>
      <c r="BT24" s="12">
        <v>618.1</v>
      </c>
      <c r="BU24" s="12" t="s">
        <v>12</v>
      </c>
      <c r="BV24" s="12">
        <v>620.29999999999995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  <c r="CB24" s="12" t="s">
        <v>12</v>
      </c>
      <c r="CC24" s="12" t="s">
        <v>12</v>
      </c>
      <c r="CD24" s="12" t="s">
        <v>12</v>
      </c>
      <c r="CE24" s="12" t="s">
        <v>12</v>
      </c>
      <c r="CF24" s="12" t="s">
        <v>12</v>
      </c>
    </row>
    <row r="25" spans="1:84" x14ac:dyDescent="0.35">
      <c r="A25" t="str">
        <f t="shared" si="0"/>
        <v>DeJesus</v>
      </c>
      <c r="B25" t="str">
        <f t="shared" si="1"/>
        <v xml:space="preserve">Danjela </v>
      </c>
      <c r="C25" s="12">
        <v>45</v>
      </c>
      <c r="D25" t="s">
        <v>177</v>
      </c>
      <c r="E25" s="12">
        <f t="shared" si="2"/>
        <v>1</v>
      </c>
      <c r="F25" s="12">
        <f t="shared" si="3"/>
        <v>1</v>
      </c>
      <c r="G25" s="71">
        <f t="shared" si="4"/>
        <v>625.5</v>
      </c>
      <c r="H25" s="71" t="str">
        <f t="shared" si="5"/>
        <v/>
      </c>
      <c r="I25" s="71" t="str">
        <f t="shared" si="6"/>
        <v/>
      </c>
      <c r="J25" s="71" t="str">
        <f t="shared" si="7"/>
        <v/>
      </c>
      <c r="K25" s="71" t="str">
        <f t="shared" si="8"/>
        <v/>
      </c>
      <c r="L25" s="72">
        <f t="shared" si="9"/>
        <v>625.5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>
        <v>625.5</v>
      </c>
      <c r="BU25" s="12" t="s">
        <v>12</v>
      </c>
      <c r="BV25" s="12" t="s">
        <v>12</v>
      </c>
      <c r="BW25" s="12" t="s">
        <v>12</v>
      </c>
      <c r="BX25" s="12" t="s">
        <v>12</v>
      </c>
      <c r="BY25" s="12" t="s">
        <v>12</v>
      </c>
      <c r="BZ25" s="12" t="s">
        <v>12</v>
      </c>
      <c r="CA25" s="12" t="s">
        <v>12</v>
      </c>
      <c r="CB25" s="12" t="s">
        <v>12</v>
      </c>
      <c r="CC25" s="12" t="s">
        <v>12</v>
      </c>
      <c r="CD25" s="12" t="s">
        <v>12</v>
      </c>
      <c r="CE25" s="12" t="s">
        <v>12</v>
      </c>
      <c r="CF25" s="12" t="s">
        <v>12</v>
      </c>
    </row>
    <row r="26" spans="1:84" x14ac:dyDescent="0.35">
      <c r="A26" t="str">
        <f t="shared" si="0"/>
        <v>Diamond</v>
      </c>
      <c r="B26" t="str">
        <f t="shared" si="1"/>
        <v xml:space="preserve">Regan </v>
      </c>
      <c r="C26" s="12">
        <v>35</v>
      </c>
      <c r="D26" t="s">
        <v>131</v>
      </c>
      <c r="E26" s="12">
        <f t="shared" si="2"/>
        <v>4</v>
      </c>
      <c r="F26" s="12">
        <f t="shared" si="3"/>
        <v>4</v>
      </c>
      <c r="G26" s="71">
        <f t="shared" si="4"/>
        <v>627.79999999999995</v>
      </c>
      <c r="H26" s="71">
        <f t="shared" si="5"/>
        <v>621.79999999999995</v>
      </c>
      <c r="I26" s="71">
        <f t="shared" si="6"/>
        <v>621.1</v>
      </c>
      <c r="J26" s="71">
        <f t="shared" si="7"/>
        <v>616.5</v>
      </c>
      <c r="K26" s="71" t="str">
        <f t="shared" si="8"/>
        <v/>
      </c>
      <c r="L26" s="72">
        <f t="shared" si="9"/>
        <v>621.79999999999995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>
        <v>627.79999999999995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>
        <v>621.1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>
        <v>616.5</v>
      </c>
      <c r="BT26" s="12">
        <v>621.79999999999995</v>
      </c>
      <c r="BU26" s="12" t="s">
        <v>12</v>
      </c>
      <c r="BV26" s="12" t="s">
        <v>12</v>
      </c>
      <c r="BW26" s="12" t="s">
        <v>12</v>
      </c>
      <c r="BX26" s="12" t="s">
        <v>12</v>
      </c>
      <c r="BY26" s="12" t="s">
        <v>12</v>
      </c>
      <c r="BZ26" s="12" t="s">
        <v>12</v>
      </c>
      <c r="CA26" s="12" t="s">
        <v>12</v>
      </c>
      <c r="CB26" s="12" t="s">
        <v>12</v>
      </c>
      <c r="CC26" s="12" t="s">
        <v>12</v>
      </c>
      <c r="CD26" s="12" t="s">
        <v>12</v>
      </c>
      <c r="CE26" s="12" t="s">
        <v>12</v>
      </c>
      <c r="CF26" s="12" t="s">
        <v>12</v>
      </c>
    </row>
    <row r="27" spans="1:84" x14ac:dyDescent="0.35">
      <c r="A27" t="str">
        <f t="shared" si="0"/>
        <v>Dinh</v>
      </c>
      <c r="B27" t="str">
        <f t="shared" si="1"/>
        <v xml:space="preserve">Gracie </v>
      </c>
      <c r="C27" s="12">
        <v>16</v>
      </c>
      <c r="D27" t="s">
        <v>96</v>
      </c>
      <c r="E27" s="12">
        <f t="shared" si="2"/>
        <v>8</v>
      </c>
      <c r="F27" s="12">
        <f t="shared" si="3"/>
        <v>5</v>
      </c>
      <c r="G27" s="71">
        <f t="shared" si="4"/>
        <v>626</v>
      </c>
      <c r="H27" s="71">
        <f t="shared" si="5"/>
        <v>624.29999999999995</v>
      </c>
      <c r="I27" s="71">
        <f t="shared" si="6"/>
        <v>624.20000000000005</v>
      </c>
      <c r="J27" s="71">
        <f t="shared" si="7"/>
        <v>623</v>
      </c>
      <c r="K27" s="71">
        <f t="shared" si="8"/>
        <v>622.79999999999995</v>
      </c>
      <c r="L27" s="72">
        <f t="shared" si="9"/>
        <v>624.06000000000006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>
        <v>622.79999999999995</v>
      </c>
      <c r="V27" s="12">
        <v>624.29999999999995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>
        <v>622.20000000000005</v>
      </c>
      <c r="AP27" s="12">
        <v>626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>
        <v>613.1</v>
      </c>
      <c r="BF27" s="12">
        <v>624.20000000000005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>
        <v>615.79999999999995</v>
      </c>
      <c r="BT27" s="12">
        <v>623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  <c r="CB27" s="12" t="s">
        <v>12</v>
      </c>
      <c r="CC27" s="12" t="s">
        <v>12</v>
      </c>
      <c r="CD27" s="12" t="s">
        <v>12</v>
      </c>
      <c r="CE27" s="12" t="s">
        <v>12</v>
      </c>
      <c r="CF27" s="12" t="s">
        <v>12</v>
      </c>
    </row>
    <row r="28" spans="1:84" x14ac:dyDescent="0.35">
      <c r="A28" t="str">
        <f t="shared" si="0"/>
        <v>Haverhill</v>
      </c>
      <c r="B28" t="str">
        <f t="shared" si="1"/>
        <v xml:space="preserve">Jeanne </v>
      </c>
      <c r="C28" s="12">
        <v>8</v>
      </c>
      <c r="D28" t="s">
        <v>90</v>
      </c>
      <c r="E28" s="12">
        <f t="shared" si="2"/>
        <v>21</v>
      </c>
      <c r="F28" s="12">
        <f t="shared" si="3"/>
        <v>5</v>
      </c>
      <c r="G28" s="71">
        <f t="shared" si="4"/>
        <v>626.9</v>
      </c>
      <c r="H28" s="71">
        <f t="shared" si="5"/>
        <v>626.79999999999995</v>
      </c>
      <c r="I28" s="71">
        <f t="shared" si="6"/>
        <v>625.9</v>
      </c>
      <c r="J28" s="71">
        <f t="shared" si="7"/>
        <v>625.70000000000005</v>
      </c>
      <c r="K28" s="71">
        <f t="shared" si="8"/>
        <v>625.4</v>
      </c>
      <c r="L28" s="72">
        <f t="shared" si="9"/>
        <v>626.1400000000001</v>
      </c>
      <c r="N28" s="12" t="s">
        <v>12</v>
      </c>
      <c r="O28" s="12" t="s">
        <v>12</v>
      </c>
      <c r="P28" s="12" t="s">
        <v>12</v>
      </c>
      <c r="Q28" s="12">
        <v>618.9</v>
      </c>
      <c r="R28" s="12" t="s">
        <v>12</v>
      </c>
      <c r="S28" s="12" t="s">
        <v>12</v>
      </c>
      <c r="T28" s="12" t="s">
        <v>12</v>
      </c>
      <c r="U28" s="12">
        <v>620</v>
      </c>
      <c r="V28" s="12">
        <v>624.1</v>
      </c>
      <c r="W28" s="12">
        <v>622.29999999999995</v>
      </c>
      <c r="X28" s="12">
        <v>626.79999999999995</v>
      </c>
      <c r="Y28" s="12" t="s">
        <v>12</v>
      </c>
      <c r="Z28" s="12" t="s">
        <v>12</v>
      </c>
      <c r="AA28" s="12" t="s">
        <v>12</v>
      </c>
      <c r="AB28" s="12">
        <v>621.29999999999995</v>
      </c>
      <c r="AC28" s="12">
        <v>622.20000000000005</v>
      </c>
      <c r="AD28" s="12" t="s">
        <v>12</v>
      </c>
      <c r="AE28" s="12">
        <v>624.1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>
        <v>625.4</v>
      </c>
      <c r="AK28" s="12">
        <v>618.5</v>
      </c>
      <c r="AL28" s="12">
        <v>625.9</v>
      </c>
      <c r="AM28" s="12">
        <v>623.20000000000005</v>
      </c>
      <c r="AN28" s="12">
        <v>626.9</v>
      </c>
      <c r="AO28" s="12">
        <v>617.6</v>
      </c>
      <c r="AP28" s="12">
        <v>625.70000000000005</v>
      </c>
      <c r="AQ28" s="12">
        <v>611.6</v>
      </c>
      <c r="AR28" s="12">
        <v>616.70000000000005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>
        <v>617.79999999999995</v>
      </c>
      <c r="AZ28" s="12">
        <v>621.5</v>
      </c>
      <c r="BA28" s="12" t="s">
        <v>12</v>
      </c>
      <c r="BB28" s="12" t="s">
        <v>12</v>
      </c>
      <c r="BC28" s="12" t="s">
        <v>12</v>
      </c>
      <c r="BD28" s="12" t="s">
        <v>12</v>
      </c>
      <c r="BE28" s="12" t="s">
        <v>12</v>
      </c>
      <c r="BF28" s="12" t="s">
        <v>12</v>
      </c>
      <c r="BG28" s="12" t="s">
        <v>12</v>
      </c>
      <c r="BH28" s="12">
        <v>621.29999999999995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>
        <v>620.1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  <c r="CC28" s="12" t="s">
        <v>12</v>
      </c>
      <c r="CD28" s="12" t="s">
        <v>12</v>
      </c>
      <c r="CE28" s="12" t="s">
        <v>12</v>
      </c>
      <c r="CF28" s="12" t="s">
        <v>12</v>
      </c>
    </row>
    <row r="29" spans="1:84" x14ac:dyDescent="0.35">
      <c r="A29" t="str">
        <f t="shared" si="0"/>
        <v>Hogan</v>
      </c>
      <c r="B29" t="str">
        <f t="shared" si="1"/>
        <v xml:space="preserve">Mikole </v>
      </c>
      <c r="C29" s="12">
        <v>19</v>
      </c>
      <c r="D29" t="s">
        <v>98</v>
      </c>
      <c r="E29" s="12">
        <f t="shared" si="2"/>
        <v>7</v>
      </c>
      <c r="F29" s="12">
        <f t="shared" si="3"/>
        <v>5</v>
      </c>
      <c r="G29" s="71">
        <f t="shared" si="4"/>
        <v>627.4</v>
      </c>
      <c r="H29" s="71">
        <f t="shared" si="5"/>
        <v>624.1</v>
      </c>
      <c r="I29" s="71">
        <f t="shared" si="6"/>
        <v>623.4</v>
      </c>
      <c r="J29" s="71">
        <f t="shared" si="7"/>
        <v>622.5</v>
      </c>
      <c r="K29" s="71">
        <f t="shared" si="8"/>
        <v>621.5</v>
      </c>
      <c r="L29" s="72">
        <f t="shared" si="9"/>
        <v>623.78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>
        <v>621.1</v>
      </c>
      <c r="V29" s="12">
        <v>623.4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>
        <v>624.1</v>
      </c>
      <c r="AP29" s="12">
        <v>617.4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>
        <v>622.5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>
        <v>627.4</v>
      </c>
      <c r="BT29" s="12">
        <v>621.5</v>
      </c>
      <c r="BU29" s="12" t="s">
        <v>12</v>
      </c>
      <c r="BV29" s="12" t="s">
        <v>12</v>
      </c>
      <c r="BW29" s="12" t="s">
        <v>12</v>
      </c>
      <c r="BX29" s="12" t="s">
        <v>12</v>
      </c>
      <c r="BY29" s="12" t="s">
        <v>12</v>
      </c>
      <c r="BZ29" s="12" t="s">
        <v>12</v>
      </c>
      <c r="CA29" s="12" t="s">
        <v>12</v>
      </c>
      <c r="CB29" s="12" t="s">
        <v>12</v>
      </c>
      <c r="CC29" s="12" t="s">
        <v>12</v>
      </c>
      <c r="CD29" s="12" t="s">
        <v>12</v>
      </c>
      <c r="CE29" s="12" t="s">
        <v>12</v>
      </c>
      <c r="CF29" s="12" t="s">
        <v>12</v>
      </c>
    </row>
    <row r="30" spans="1:84" x14ac:dyDescent="0.35">
      <c r="A30" t="str">
        <f t="shared" si="0"/>
        <v>Hurley</v>
      </c>
      <c r="B30" t="str">
        <f t="shared" si="1"/>
        <v xml:space="preserve">Lauren </v>
      </c>
      <c r="C30" s="12">
        <v>13</v>
      </c>
      <c r="D30" t="s">
        <v>93</v>
      </c>
      <c r="E30" s="12">
        <f t="shared" si="2"/>
        <v>1</v>
      </c>
      <c r="F30" s="12">
        <f t="shared" si="3"/>
        <v>1</v>
      </c>
      <c r="G30" s="71">
        <f t="shared" si="4"/>
        <v>627.4</v>
      </c>
      <c r="H30" s="71" t="str">
        <f t="shared" si="5"/>
        <v/>
      </c>
      <c r="I30" s="71" t="str">
        <f t="shared" si="6"/>
        <v/>
      </c>
      <c r="J30" s="71" t="str">
        <f t="shared" si="7"/>
        <v/>
      </c>
      <c r="K30" s="71" t="str">
        <f t="shared" si="8"/>
        <v/>
      </c>
      <c r="L30" s="72">
        <f t="shared" si="9"/>
        <v>627.4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>
        <v>627.4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  <c r="CB30" s="12" t="s">
        <v>12</v>
      </c>
      <c r="CC30" s="12" t="s">
        <v>12</v>
      </c>
      <c r="CD30" s="12" t="s">
        <v>12</v>
      </c>
      <c r="CE30" s="12" t="s">
        <v>12</v>
      </c>
      <c r="CF30" s="12" t="s">
        <v>12</v>
      </c>
    </row>
    <row r="31" spans="1:84" x14ac:dyDescent="0.35">
      <c r="A31" t="str">
        <f t="shared" si="0"/>
        <v>Kelly</v>
      </c>
      <c r="B31" t="str">
        <f t="shared" si="1"/>
        <v xml:space="preserve">Alana </v>
      </c>
      <c r="C31" s="12">
        <v>26</v>
      </c>
      <c r="D31" t="s">
        <v>105</v>
      </c>
      <c r="E31" s="12">
        <f t="shared" si="2"/>
        <v>10</v>
      </c>
      <c r="F31" s="12">
        <f t="shared" si="3"/>
        <v>5</v>
      </c>
      <c r="G31" s="71">
        <f t="shared" si="4"/>
        <v>628.5</v>
      </c>
      <c r="H31" s="71">
        <f t="shared" si="5"/>
        <v>627.1</v>
      </c>
      <c r="I31" s="71">
        <f t="shared" si="6"/>
        <v>627.1</v>
      </c>
      <c r="J31" s="71">
        <f t="shared" si="7"/>
        <v>625.79999999999995</v>
      </c>
      <c r="K31" s="71">
        <f t="shared" si="8"/>
        <v>624.70000000000005</v>
      </c>
      <c r="L31" s="72">
        <f t="shared" si="9"/>
        <v>626.64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>
        <v>625.79999999999995</v>
      </c>
      <c r="X31" s="12">
        <v>628.5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>
        <v>624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>
        <v>624.70000000000005</v>
      </c>
      <c r="AP31" s="12">
        <v>621.20000000000005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>
        <v>627.1</v>
      </c>
      <c r="AV31" s="12">
        <v>627.1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>
        <v>624.1</v>
      </c>
      <c r="BH31" s="12" t="s">
        <v>12</v>
      </c>
      <c r="BI31" s="12" t="s">
        <v>12</v>
      </c>
      <c r="BJ31" s="12" t="s">
        <v>12</v>
      </c>
      <c r="BK31" s="12">
        <v>622</v>
      </c>
      <c r="BL31" s="12">
        <v>619.29999999999995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  <c r="CD31" s="12" t="s">
        <v>12</v>
      </c>
      <c r="CE31" s="12" t="s">
        <v>12</v>
      </c>
      <c r="CF31" s="12" t="s">
        <v>12</v>
      </c>
    </row>
    <row r="32" spans="1:84" x14ac:dyDescent="0.35">
      <c r="A32" t="str">
        <f t="shared" si="0"/>
        <v>Kring</v>
      </c>
      <c r="B32" t="str">
        <f t="shared" si="1"/>
        <v xml:space="preserve">Mackenzie </v>
      </c>
      <c r="C32" s="12">
        <v>22</v>
      </c>
      <c r="D32" t="s">
        <v>101</v>
      </c>
      <c r="E32" s="12">
        <f t="shared" si="2"/>
        <v>25</v>
      </c>
      <c r="F32" s="12">
        <f t="shared" si="3"/>
        <v>5</v>
      </c>
      <c r="G32" s="71">
        <f t="shared" si="4"/>
        <v>632.29999999999995</v>
      </c>
      <c r="H32" s="71">
        <f t="shared" si="5"/>
        <v>631</v>
      </c>
      <c r="I32" s="71">
        <f t="shared" si="6"/>
        <v>630.6</v>
      </c>
      <c r="J32" s="71">
        <f t="shared" si="7"/>
        <v>629.1</v>
      </c>
      <c r="K32" s="71">
        <f t="shared" si="8"/>
        <v>629</v>
      </c>
      <c r="L32" s="72">
        <f t="shared" si="9"/>
        <v>630.4</v>
      </c>
      <c r="N32" s="12" t="s">
        <v>12</v>
      </c>
      <c r="O32" s="12" t="s">
        <v>12</v>
      </c>
      <c r="P32" s="12" t="s">
        <v>12</v>
      </c>
      <c r="Q32" s="12">
        <v>621.4</v>
      </c>
      <c r="R32" s="12" t="s">
        <v>12</v>
      </c>
      <c r="S32" s="12" t="s">
        <v>12</v>
      </c>
      <c r="T32" s="12" t="s">
        <v>12</v>
      </c>
      <c r="U32" s="12">
        <v>625.70000000000005</v>
      </c>
      <c r="V32" s="12">
        <v>630.6</v>
      </c>
      <c r="W32" s="12">
        <v>617.70000000000005</v>
      </c>
      <c r="X32" s="12">
        <v>624.6</v>
      </c>
      <c r="Y32" s="12" t="s">
        <v>12</v>
      </c>
      <c r="Z32" s="12" t="s">
        <v>12</v>
      </c>
      <c r="AA32" s="12">
        <v>631</v>
      </c>
      <c r="AB32" s="12" t="s">
        <v>12</v>
      </c>
      <c r="AC32" s="12" t="s">
        <v>12</v>
      </c>
      <c r="AD32" s="12" t="s">
        <v>12</v>
      </c>
      <c r="AE32" s="12">
        <v>620.29999999999995</v>
      </c>
      <c r="AF32" s="12" t="s">
        <v>12</v>
      </c>
      <c r="AG32" s="12">
        <v>624.29999999999995</v>
      </c>
      <c r="AH32" s="12" t="s">
        <v>12</v>
      </c>
      <c r="AI32" s="12" t="s">
        <v>12</v>
      </c>
      <c r="AJ32" s="12">
        <v>626.70000000000005</v>
      </c>
      <c r="AK32" s="12">
        <v>629</v>
      </c>
      <c r="AL32" s="12">
        <v>626.9</v>
      </c>
      <c r="AM32" s="12">
        <v>623.70000000000005</v>
      </c>
      <c r="AN32" s="12">
        <v>629.1</v>
      </c>
      <c r="AO32" s="12">
        <v>623</v>
      </c>
      <c r="AP32" s="12">
        <v>623.1</v>
      </c>
      <c r="AQ32" s="12" t="s">
        <v>12</v>
      </c>
      <c r="AR32" s="12" t="s">
        <v>12</v>
      </c>
      <c r="AS32" s="12">
        <v>622.9</v>
      </c>
      <c r="AT32" s="12">
        <v>620.70000000000005</v>
      </c>
      <c r="AU32" s="12" t="s">
        <v>12</v>
      </c>
      <c r="AV32" s="12" t="s">
        <v>12</v>
      </c>
      <c r="AW32" s="12">
        <v>612.70000000000005</v>
      </c>
      <c r="AX32" s="12">
        <v>622.9</v>
      </c>
      <c r="AY32" s="12" t="s">
        <v>12</v>
      </c>
      <c r="AZ32" s="12" t="s">
        <v>12</v>
      </c>
      <c r="BA32" s="12">
        <v>625.4</v>
      </c>
      <c r="BB32" s="12">
        <v>624.1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>
        <v>632.29999999999995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>
        <v>619.29999999999995</v>
      </c>
      <c r="BT32" s="12">
        <v>622.6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>
        <v>620.29999999999995</v>
      </c>
      <c r="CA32" s="12" t="s">
        <v>12</v>
      </c>
      <c r="CB32" s="12" t="s">
        <v>12</v>
      </c>
      <c r="CC32" s="12" t="s">
        <v>12</v>
      </c>
      <c r="CD32" s="12" t="s">
        <v>12</v>
      </c>
      <c r="CE32" s="12" t="s">
        <v>12</v>
      </c>
      <c r="CF32" s="12" t="s">
        <v>12</v>
      </c>
    </row>
    <row r="33" spans="1:84" x14ac:dyDescent="0.35">
      <c r="A33" t="str">
        <f t="shared" si="0"/>
        <v>Larson</v>
      </c>
      <c r="B33" t="str">
        <f t="shared" si="1"/>
        <v xml:space="preserve">Makenzie </v>
      </c>
      <c r="C33" s="12">
        <v>25</v>
      </c>
      <c r="D33" t="s">
        <v>104</v>
      </c>
      <c r="E33" s="12">
        <f t="shared" si="2"/>
        <v>22</v>
      </c>
      <c r="F33" s="12">
        <f t="shared" si="3"/>
        <v>5</v>
      </c>
      <c r="G33" s="71">
        <f t="shared" si="4"/>
        <v>631.4</v>
      </c>
      <c r="H33" s="71">
        <f t="shared" si="5"/>
        <v>631.1</v>
      </c>
      <c r="I33" s="71">
        <f t="shared" si="6"/>
        <v>630.9</v>
      </c>
      <c r="J33" s="71">
        <f t="shared" si="7"/>
        <v>630.4</v>
      </c>
      <c r="K33" s="71">
        <f t="shared" si="8"/>
        <v>628.20000000000005</v>
      </c>
      <c r="L33" s="72">
        <f t="shared" si="9"/>
        <v>630.4</v>
      </c>
      <c r="N33" s="12" t="s">
        <v>12</v>
      </c>
      <c r="O33" s="12" t="s">
        <v>12</v>
      </c>
      <c r="P33" s="12" t="s">
        <v>12</v>
      </c>
      <c r="Q33" s="12">
        <v>624.1</v>
      </c>
      <c r="R33" s="12" t="s">
        <v>12</v>
      </c>
      <c r="S33" s="12" t="s">
        <v>12</v>
      </c>
      <c r="T33" s="12" t="s">
        <v>12</v>
      </c>
      <c r="U33" s="12">
        <v>618.9</v>
      </c>
      <c r="V33" s="12">
        <v>616.29999999999995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>
        <v>622.5</v>
      </c>
      <c r="AB33" s="12" t="s">
        <v>12</v>
      </c>
      <c r="AC33" s="12" t="s">
        <v>12</v>
      </c>
      <c r="AD33" s="12" t="s">
        <v>12</v>
      </c>
      <c r="AE33" s="12">
        <v>619.1</v>
      </c>
      <c r="AF33" s="12" t="s">
        <v>12</v>
      </c>
      <c r="AG33" s="12" t="s">
        <v>12</v>
      </c>
      <c r="AH33" s="12" t="s">
        <v>12</v>
      </c>
      <c r="AI33" s="12">
        <v>625</v>
      </c>
      <c r="AJ33" s="12" t="s">
        <v>12</v>
      </c>
      <c r="AK33" s="12" t="s">
        <v>12</v>
      </c>
      <c r="AL33" s="12">
        <v>627.9</v>
      </c>
      <c r="AM33" s="12" t="s">
        <v>12</v>
      </c>
      <c r="AN33" s="12" t="s">
        <v>12</v>
      </c>
      <c r="AO33" s="12">
        <v>624.20000000000005</v>
      </c>
      <c r="AP33" s="12">
        <v>622.9</v>
      </c>
      <c r="AQ33" s="12" t="s">
        <v>12</v>
      </c>
      <c r="AR33" s="12" t="s">
        <v>12</v>
      </c>
      <c r="AS33" s="12">
        <v>626.6</v>
      </c>
      <c r="AT33" s="12">
        <v>626.20000000000005</v>
      </c>
      <c r="AU33" s="12" t="s">
        <v>12</v>
      </c>
      <c r="AV33" s="12" t="s">
        <v>12</v>
      </c>
      <c r="AW33" s="12">
        <v>626.9</v>
      </c>
      <c r="AX33" s="12">
        <v>630.4</v>
      </c>
      <c r="AY33" s="12" t="s">
        <v>12</v>
      </c>
      <c r="AZ33" s="12" t="s">
        <v>12</v>
      </c>
      <c r="BA33" s="12">
        <v>630.9</v>
      </c>
      <c r="BB33" s="12">
        <v>631.4</v>
      </c>
      <c r="BC33" s="12">
        <v>624.20000000000005</v>
      </c>
      <c r="BD33" s="12">
        <v>628.20000000000005</v>
      </c>
      <c r="BE33" s="12">
        <v>607.6</v>
      </c>
      <c r="BF33" s="12" t="s">
        <v>12</v>
      </c>
      <c r="BG33" s="12" t="s">
        <v>12</v>
      </c>
      <c r="BH33" s="12">
        <v>625.70000000000005</v>
      </c>
      <c r="BI33" s="12" t="s">
        <v>12</v>
      </c>
      <c r="BJ33" s="12" t="s">
        <v>12</v>
      </c>
      <c r="BK33" s="12" t="s">
        <v>12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>
        <v>623.70000000000005</v>
      </c>
      <c r="BT33" s="12">
        <v>631.1</v>
      </c>
      <c r="BU33" s="12" t="s">
        <v>12</v>
      </c>
      <c r="BV33" s="12" t="s">
        <v>12</v>
      </c>
      <c r="BW33" s="12" t="s">
        <v>12</v>
      </c>
      <c r="BX33" s="12" t="s">
        <v>12</v>
      </c>
      <c r="BY33" s="12" t="s">
        <v>12</v>
      </c>
      <c r="BZ33" s="12">
        <v>627.5</v>
      </c>
      <c r="CA33" s="12" t="s">
        <v>12</v>
      </c>
      <c r="CB33" s="12" t="s">
        <v>12</v>
      </c>
      <c r="CC33" s="12" t="s">
        <v>12</v>
      </c>
      <c r="CD33" s="12" t="s">
        <v>12</v>
      </c>
      <c r="CE33" s="12" t="s">
        <v>12</v>
      </c>
      <c r="CF33" s="12" t="s">
        <v>12</v>
      </c>
    </row>
    <row r="34" spans="1:84" x14ac:dyDescent="0.35">
      <c r="A34" t="str">
        <f t="shared" si="0"/>
        <v>Leppert</v>
      </c>
      <c r="B34" t="str">
        <f t="shared" si="1"/>
        <v xml:space="preserve">Victoria </v>
      </c>
      <c r="C34" s="12">
        <v>37</v>
      </c>
      <c r="D34" t="s">
        <v>154</v>
      </c>
      <c r="E34" s="12">
        <f t="shared" si="2"/>
        <v>1</v>
      </c>
      <c r="F34" s="12">
        <f t="shared" si="3"/>
        <v>1</v>
      </c>
      <c r="G34" s="71">
        <f t="shared" si="4"/>
        <v>628.79999999999995</v>
      </c>
      <c r="H34" s="71" t="str">
        <f t="shared" si="5"/>
        <v/>
      </c>
      <c r="I34" s="71" t="str">
        <f t="shared" si="6"/>
        <v/>
      </c>
      <c r="J34" s="71" t="str">
        <f t="shared" si="7"/>
        <v/>
      </c>
      <c r="K34" s="71" t="str">
        <f t="shared" si="8"/>
        <v/>
      </c>
      <c r="L34" s="72">
        <f t="shared" si="9"/>
        <v>628.79999999999995</v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 t="s">
        <v>12</v>
      </c>
      <c r="BA34" s="12" t="s">
        <v>12</v>
      </c>
      <c r="BB34" s="12" t="s">
        <v>12</v>
      </c>
      <c r="BC34" s="12" t="s">
        <v>12</v>
      </c>
      <c r="BD34" s="12" t="s">
        <v>12</v>
      </c>
      <c r="BE34" s="12" t="s">
        <v>12</v>
      </c>
      <c r="BF34" s="12">
        <v>628.79999999999995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 t="s">
        <v>12</v>
      </c>
      <c r="BY34" s="12" t="s">
        <v>12</v>
      </c>
      <c r="BZ34" s="12" t="s">
        <v>12</v>
      </c>
      <c r="CA34" s="12" t="s">
        <v>12</v>
      </c>
      <c r="CB34" s="12" t="s">
        <v>12</v>
      </c>
      <c r="CC34" s="12" t="s">
        <v>12</v>
      </c>
      <c r="CD34" s="12" t="s">
        <v>12</v>
      </c>
      <c r="CE34" s="12" t="s">
        <v>12</v>
      </c>
      <c r="CF34" s="12" t="s">
        <v>12</v>
      </c>
    </row>
    <row r="35" spans="1:84" x14ac:dyDescent="0.35">
      <c r="A35" t="str">
        <f t="shared" si="0"/>
        <v>Maddalena</v>
      </c>
      <c r="B35" t="str">
        <f t="shared" si="1"/>
        <v xml:space="preserve">Sagen </v>
      </c>
      <c r="C35" s="12">
        <v>3</v>
      </c>
      <c r="D35" s="11" t="s">
        <v>87</v>
      </c>
      <c r="E35" s="12">
        <f t="shared" si="2"/>
        <v>7</v>
      </c>
      <c r="F35" s="12">
        <f t="shared" si="3"/>
        <v>5</v>
      </c>
      <c r="G35" s="71">
        <f t="shared" si="4"/>
        <v>632.6</v>
      </c>
      <c r="H35" s="71">
        <f t="shared" si="5"/>
        <v>632</v>
      </c>
      <c r="I35" s="71">
        <f t="shared" si="6"/>
        <v>631.4</v>
      </c>
      <c r="J35" s="71">
        <f t="shared" si="7"/>
        <v>630.5</v>
      </c>
      <c r="K35" s="71">
        <f t="shared" si="8"/>
        <v>628.79999999999995</v>
      </c>
      <c r="L35" s="72">
        <f t="shared" si="9"/>
        <v>631.06000000000006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>
        <v>632</v>
      </c>
      <c r="U35" s="12">
        <v>630.5</v>
      </c>
      <c r="V35" s="12">
        <v>632.6</v>
      </c>
      <c r="W35" s="12" t="s">
        <v>12</v>
      </c>
      <c r="X35" s="12" t="s">
        <v>12</v>
      </c>
      <c r="Y35" s="12">
        <v>631.4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>
        <v>628.79999999999995</v>
      </c>
      <c r="BJ35" s="12">
        <v>626.1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>
        <v>627.29999999999995</v>
      </c>
      <c r="BV35" s="12" t="s">
        <v>12</v>
      </c>
      <c r="BW35" s="12" t="s">
        <v>12</v>
      </c>
      <c r="BX35" s="12" t="s">
        <v>12</v>
      </c>
      <c r="BY35" s="12" t="s">
        <v>12</v>
      </c>
      <c r="BZ35" s="12" t="s">
        <v>12</v>
      </c>
      <c r="CA35" s="12" t="s">
        <v>12</v>
      </c>
      <c r="CB35" s="12" t="s">
        <v>12</v>
      </c>
      <c r="CC35" s="12" t="s">
        <v>12</v>
      </c>
      <c r="CD35" s="12" t="s">
        <v>12</v>
      </c>
      <c r="CE35" s="12" t="s">
        <v>12</v>
      </c>
      <c r="CF35" s="12" t="s">
        <v>12</v>
      </c>
    </row>
    <row r="36" spans="1:84" x14ac:dyDescent="0.35">
      <c r="A36" t="str">
        <f t="shared" si="0"/>
        <v>Martin</v>
      </c>
      <c r="B36" t="str">
        <f t="shared" si="1"/>
        <v xml:space="preserve">Caroline </v>
      </c>
      <c r="C36" s="12">
        <v>29</v>
      </c>
      <c r="D36" t="s">
        <v>108</v>
      </c>
      <c r="E36" s="12">
        <f t="shared" si="2"/>
        <v>4</v>
      </c>
      <c r="F36" s="12">
        <f t="shared" si="3"/>
        <v>4</v>
      </c>
      <c r="G36" s="71">
        <f t="shared" si="4"/>
        <v>624.79999999999995</v>
      </c>
      <c r="H36" s="71">
        <f t="shared" si="5"/>
        <v>623.4</v>
      </c>
      <c r="I36" s="71">
        <f t="shared" si="6"/>
        <v>622.29999999999995</v>
      </c>
      <c r="J36" s="71">
        <f t="shared" si="7"/>
        <v>616.1</v>
      </c>
      <c r="K36" s="71" t="str">
        <f t="shared" si="8"/>
        <v/>
      </c>
      <c r="L36" s="72">
        <f t="shared" si="9"/>
        <v>621.65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>
        <v>624.79999999999995</v>
      </c>
      <c r="V36" s="12">
        <v>622.29999999999995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>
        <v>616.1</v>
      </c>
      <c r="BT36" s="12">
        <v>623.4</v>
      </c>
      <c r="BU36" s="12" t="s">
        <v>12</v>
      </c>
      <c r="BV36" s="12" t="s">
        <v>12</v>
      </c>
      <c r="BW36" s="12" t="s">
        <v>12</v>
      </c>
      <c r="BX36" s="12" t="s">
        <v>12</v>
      </c>
      <c r="BY36" s="12" t="s">
        <v>12</v>
      </c>
      <c r="BZ36" s="12" t="s">
        <v>12</v>
      </c>
      <c r="CA36" s="12" t="s">
        <v>12</v>
      </c>
      <c r="CB36" s="12" t="s">
        <v>12</v>
      </c>
      <c r="CC36" s="12" t="s">
        <v>12</v>
      </c>
      <c r="CD36" s="12" t="s">
        <v>12</v>
      </c>
      <c r="CE36" s="12" t="s">
        <v>12</v>
      </c>
      <c r="CF36" s="12" t="s">
        <v>12</v>
      </c>
    </row>
    <row r="37" spans="1:84" x14ac:dyDescent="0.35">
      <c r="A37" t="str">
        <f t="shared" si="0"/>
        <v>Ossi</v>
      </c>
      <c r="B37" t="str">
        <f t="shared" si="1"/>
        <v xml:space="preserve">Cecelia </v>
      </c>
      <c r="C37" s="12">
        <v>47</v>
      </c>
      <c r="D37" t="s">
        <v>123</v>
      </c>
      <c r="E37" s="12">
        <f t="shared" si="2"/>
        <v>1</v>
      </c>
      <c r="F37" s="12">
        <f t="shared" si="3"/>
        <v>1</v>
      </c>
      <c r="G37" s="71">
        <f t="shared" si="4"/>
        <v>628.20000000000005</v>
      </c>
      <c r="H37" s="71" t="str">
        <f t="shared" si="5"/>
        <v/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>
        <f t="shared" si="9"/>
        <v>628.20000000000005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>
        <v>628.20000000000005</v>
      </c>
      <c r="BW37" s="12" t="s">
        <v>12</v>
      </c>
      <c r="BX37" s="12" t="s">
        <v>12</v>
      </c>
      <c r="BY37" s="12" t="s">
        <v>12</v>
      </c>
      <c r="BZ37" s="12" t="s">
        <v>12</v>
      </c>
      <c r="CA37" s="12" t="s">
        <v>12</v>
      </c>
      <c r="CB37" s="12" t="s">
        <v>12</v>
      </c>
      <c r="CC37" s="12" t="s">
        <v>12</v>
      </c>
      <c r="CD37" s="12" t="s">
        <v>12</v>
      </c>
      <c r="CE37" s="12" t="s">
        <v>12</v>
      </c>
      <c r="CF37" s="12" t="s">
        <v>12</v>
      </c>
    </row>
    <row r="38" spans="1:84" x14ac:dyDescent="0.35">
      <c r="A38" t="str">
        <f t="shared" si="0"/>
        <v>Palfrie</v>
      </c>
      <c r="B38" t="str">
        <f t="shared" si="1"/>
        <v xml:space="preserve">Maggie </v>
      </c>
      <c r="C38" s="12">
        <v>41</v>
      </c>
      <c r="D38" t="s">
        <v>158</v>
      </c>
      <c r="E38" s="12">
        <f t="shared" si="2"/>
        <v>7</v>
      </c>
      <c r="F38" s="12">
        <f t="shared" si="3"/>
        <v>5</v>
      </c>
      <c r="G38" s="71">
        <f t="shared" si="4"/>
        <v>625.5</v>
      </c>
      <c r="H38" s="71">
        <f t="shared" si="5"/>
        <v>624.70000000000005</v>
      </c>
      <c r="I38" s="71">
        <f t="shared" si="6"/>
        <v>622.6</v>
      </c>
      <c r="J38" s="71">
        <f t="shared" si="7"/>
        <v>619.4</v>
      </c>
      <c r="K38" s="71">
        <f t="shared" si="8"/>
        <v>618.4</v>
      </c>
      <c r="L38" s="72">
        <f t="shared" si="9"/>
        <v>622.12000000000012</v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>
        <v>625.5</v>
      </c>
      <c r="BH38" s="12" t="s">
        <v>12</v>
      </c>
      <c r="BI38" s="12">
        <v>616.70000000000005</v>
      </c>
      <c r="BJ38" s="12" t="s">
        <v>12</v>
      </c>
      <c r="BK38" s="12">
        <v>616.4</v>
      </c>
      <c r="BL38" s="12" t="s">
        <v>12</v>
      </c>
      <c r="BM38" s="12" t="s">
        <v>12</v>
      </c>
      <c r="BN38" s="12" t="s">
        <v>12</v>
      </c>
      <c r="BO38" s="12">
        <v>622.6</v>
      </c>
      <c r="BP38" s="12" t="s">
        <v>12</v>
      </c>
      <c r="BQ38" s="12" t="s">
        <v>12</v>
      </c>
      <c r="BR38" s="12" t="s">
        <v>12</v>
      </c>
      <c r="BS38" s="12">
        <v>618.4</v>
      </c>
      <c r="BT38" s="12">
        <v>619.4</v>
      </c>
      <c r="BU38" s="12" t="s">
        <v>12</v>
      </c>
      <c r="BV38" s="12" t="s">
        <v>12</v>
      </c>
      <c r="BW38" s="12">
        <v>624.70000000000005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  <c r="CC38" s="12" t="s">
        <v>12</v>
      </c>
      <c r="CD38" s="12" t="s">
        <v>12</v>
      </c>
      <c r="CE38" s="12" t="s">
        <v>12</v>
      </c>
      <c r="CF38" s="12" t="s">
        <v>12</v>
      </c>
    </row>
    <row r="39" spans="1:84" x14ac:dyDescent="0.35">
      <c r="A39" t="str">
        <f t="shared" si="0"/>
        <v>Passmore</v>
      </c>
      <c r="B39" t="str">
        <f t="shared" si="1"/>
        <v xml:space="preserve">Rylie </v>
      </c>
      <c r="C39" s="12">
        <v>30</v>
      </c>
      <c r="D39" t="s">
        <v>109</v>
      </c>
      <c r="E39" s="12">
        <f t="shared" si="2"/>
        <v>5</v>
      </c>
      <c r="F39" s="12">
        <f t="shared" si="3"/>
        <v>5</v>
      </c>
      <c r="G39" s="71">
        <f t="shared" si="4"/>
        <v>625.1</v>
      </c>
      <c r="H39" s="71">
        <f t="shared" si="5"/>
        <v>621.6</v>
      </c>
      <c r="I39" s="71">
        <f t="shared" si="6"/>
        <v>620.6</v>
      </c>
      <c r="J39" s="71">
        <f t="shared" si="7"/>
        <v>620.29999999999995</v>
      </c>
      <c r="K39" s="71">
        <f t="shared" si="8"/>
        <v>619</v>
      </c>
      <c r="L39" s="72">
        <f t="shared" si="9"/>
        <v>621.32000000000005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>
        <v>625.1</v>
      </c>
      <c r="V39" s="12">
        <v>621.6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>
        <v>620.6</v>
      </c>
      <c r="AP39" s="12">
        <v>619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>
        <v>620.29999999999995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  <c r="CB39" s="12" t="s">
        <v>12</v>
      </c>
      <c r="CC39" s="12" t="s">
        <v>12</v>
      </c>
      <c r="CD39" s="12" t="s">
        <v>12</v>
      </c>
      <c r="CE39" s="12" t="s">
        <v>12</v>
      </c>
      <c r="CF39" s="12" t="s">
        <v>12</v>
      </c>
    </row>
    <row r="40" spans="1:84" x14ac:dyDescent="0.35">
      <c r="A40" t="str">
        <f t="shared" si="0"/>
        <v>Perrin</v>
      </c>
      <c r="B40" t="str">
        <f t="shared" si="1"/>
        <v xml:space="preserve">Natalie </v>
      </c>
      <c r="C40" s="12">
        <v>39</v>
      </c>
      <c r="D40" t="s">
        <v>156</v>
      </c>
      <c r="E40" s="12">
        <f t="shared" si="2"/>
        <v>1</v>
      </c>
      <c r="F40" s="12">
        <f t="shared" si="3"/>
        <v>1</v>
      </c>
      <c r="G40" s="71">
        <f t="shared" si="4"/>
        <v>626.5</v>
      </c>
      <c r="H40" s="71" t="str">
        <f t="shared" si="5"/>
        <v/>
      </c>
      <c r="I40" s="71" t="str">
        <f t="shared" si="6"/>
        <v/>
      </c>
      <c r="J40" s="71" t="str">
        <f t="shared" si="7"/>
        <v/>
      </c>
      <c r="K40" s="71" t="str">
        <f t="shared" si="8"/>
        <v/>
      </c>
      <c r="L40" s="72">
        <f t="shared" si="9"/>
        <v>626.5</v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>
        <v>626.5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  <c r="CB40" s="12" t="s">
        <v>12</v>
      </c>
      <c r="CC40" s="12" t="s">
        <v>12</v>
      </c>
      <c r="CD40" s="12" t="s">
        <v>12</v>
      </c>
      <c r="CE40" s="12" t="s">
        <v>12</v>
      </c>
      <c r="CF40" s="12" t="s">
        <v>12</v>
      </c>
    </row>
    <row r="41" spans="1:84" x14ac:dyDescent="0.35">
      <c r="A41" t="str">
        <f t="shared" si="0"/>
        <v>Probst</v>
      </c>
      <c r="B41" t="str">
        <f t="shared" si="1"/>
        <v xml:space="preserve">Elizabeth </v>
      </c>
      <c r="C41" s="12">
        <v>15</v>
      </c>
      <c r="D41" t="s">
        <v>95</v>
      </c>
      <c r="E41" s="12">
        <f t="shared" si="2"/>
        <v>12</v>
      </c>
      <c r="F41" s="12">
        <f t="shared" si="3"/>
        <v>5</v>
      </c>
      <c r="G41" s="71">
        <f t="shared" si="4"/>
        <v>626.4</v>
      </c>
      <c r="H41" s="71">
        <f t="shared" si="5"/>
        <v>626.4</v>
      </c>
      <c r="I41" s="71">
        <f t="shared" si="6"/>
        <v>625.20000000000005</v>
      </c>
      <c r="J41" s="71">
        <f t="shared" si="7"/>
        <v>625.1</v>
      </c>
      <c r="K41" s="71">
        <f t="shared" si="8"/>
        <v>623.5</v>
      </c>
      <c r="L41" s="72">
        <f t="shared" si="9"/>
        <v>625.31999999999994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>
        <v>620.1</v>
      </c>
      <c r="V41" s="12">
        <v>626.4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>
        <v>626.4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>
        <v>622.4</v>
      </c>
      <c r="AP41" s="12">
        <v>623.5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>
        <v>619</v>
      </c>
      <c r="BG41" s="12" t="s">
        <v>12</v>
      </c>
      <c r="BH41" s="12" t="s">
        <v>12</v>
      </c>
      <c r="BI41" s="12">
        <v>622.5</v>
      </c>
      <c r="BJ41" s="12">
        <v>625.1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>
        <v>622.9</v>
      </c>
      <c r="BT41" s="12">
        <v>625.20000000000005</v>
      </c>
      <c r="BU41" s="12" t="s">
        <v>12</v>
      </c>
      <c r="BV41" s="12" t="s">
        <v>12</v>
      </c>
      <c r="BW41" s="12" t="s">
        <v>12</v>
      </c>
      <c r="BX41" s="12">
        <v>581</v>
      </c>
      <c r="BY41" s="12">
        <v>582</v>
      </c>
      <c r="BZ41" s="12" t="s">
        <v>12</v>
      </c>
      <c r="CA41" s="12" t="s">
        <v>12</v>
      </c>
      <c r="CB41" s="12" t="s">
        <v>12</v>
      </c>
      <c r="CC41" s="12" t="s">
        <v>12</v>
      </c>
      <c r="CD41" s="12" t="s">
        <v>12</v>
      </c>
      <c r="CE41" s="12" t="s">
        <v>12</v>
      </c>
      <c r="CF41" s="12" t="s">
        <v>12</v>
      </c>
    </row>
    <row r="42" spans="1:84" x14ac:dyDescent="0.35">
      <c r="A42" t="str">
        <f t="shared" si="0"/>
        <v>Rhode</v>
      </c>
      <c r="B42" t="str">
        <f t="shared" si="1"/>
        <v xml:space="preserve">Emma </v>
      </c>
      <c r="C42" s="12">
        <v>32</v>
      </c>
      <c r="D42" t="s">
        <v>128</v>
      </c>
      <c r="E42" s="12">
        <f t="shared" si="2"/>
        <v>2</v>
      </c>
      <c r="F42" s="12">
        <f t="shared" si="3"/>
        <v>2</v>
      </c>
      <c r="G42" s="71">
        <f t="shared" si="4"/>
        <v>629</v>
      </c>
      <c r="H42" s="71">
        <f t="shared" si="5"/>
        <v>628.29999999999995</v>
      </c>
      <c r="I42" s="71" t="str">
        <f t="shared" si="6"/>
        <v/>
      </c>
      <c r="J42" s="71" t="str">
        <f t="shared" si="7"/>
        <v/>
      </c>
      <c r="K42" s="71" t="str">
        <f t="shared" si="8"/>
        <v/>
      </c>
      <c r="L42" s="72">
        <f t="shared" si="9"/>
        <v>628.65</v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>
        <v>628.29999999999995</v>
      </c>
      <c r="AP42" s="12">
        <v>629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  <c r="CC42" s="12" t="s">
        <v>12</v>
      </c>
      <c r="CD42" s="12" t="s">
        <v>12</v>
      </c>
      <c r="CE42" s="12" t="s">
        <v>12</v>
      </c>
      <c r="CF42" s="12" t="s">
        <v>12</v>
      </c>
    </row>
    <row r="43" spans="1:84" x14ac:dyDescent="0.35">
      <c r="A43" t="str">
        <f t="shared" si="0"/>
        <v>Schmeltzer</v>
      </c>
      <c r="B43" t="str">
        <f t="shared" si="1"/>
        <v xml:space="preserve">Elizabeth </v>
      </c>
      <c r="C43" s="12">
        <v>24</v>
      </c>
      <c r="D43" t="s">
        <v>103</v>
      </c>
      <c r="E43" s="12">
        <f t="shared" si="2"/>
        <v>12</v>
      </c>
      <c r="F43" s="12">
        <f t="shared" si="3"/>
        <v>5</v>
      </c>
      <c r="G43" s="71">
        <f t="shared" si="4"/>
        <v>630.1</v>
      </c>
      <c r="H43" s="71">
        <f t="shared" si="5"/>
        <v>628.5</v>
      </c>
      <c r="I43" s="71">
        <f t="shared" si="6"/>
        <v>628.5</v>
      </c>
      <c r="J43" s="71">
        <f t="shared" si="7"/>
        <v>628.29999999999995</v>
      </c>
      <c r="K43" s="71">
        <f t="shared" si="8"/>
        <v>627.79999999999995</v>
      </c>
      <c r="L43" s="72">
        <f t="shared" si="9"/>
        <v>628.64</v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>
        <v>625.70000000000005</v>
      </c>
      <c r="V43" s="12">
        <v>627.20000000000005</v>
      </c>
      <c r="W43" s="12">
        <v>627.79999999999995</v>
      </c>
      <c r="X43" s="12">
        <v>626.9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>
        <v>618.9</v>
      </c>
      <c r="AK43" s="12">
        <v>622.1</v>
      </c>
      <c r="AL43" s="12" t="s">
        <v>12</v>
      </c>
      <c r="AM43" s="12" t="s">
        <v>12</v>
      </c>
      <c r="AN43" s="12" t="s">
        <v>12</v>
      </c>
      <c r="AO43" s="12">
        <v>628.5</v>
      </c>
      <c r="AP43" s="12">
        <v>630.1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>
        <v>628.29999999999995</v>
      </c>
      <c r="AV43" s="12">
        <v>628.5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>
        <v>626.79999999999995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>
        <v>627.5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  <c r="CB43" s="12" t="s">
        <v>12</v>
      </c>
      <c r="CC43" s="12" t="s">
        <v>12</v>
      </c>
      <c r="CD43" s="12" t="s">
        <v>12</v>
      </c>
      <c r="CE43" s="12" t="s">
        <v>12</v>
      </c>
      <c r="CF43" s="12" t="s">
        <v>12</v>
      </c>
    </row>
    <row r="44" spans="1:84" x14ac:dyDescent="0.35">
      <c r="A44" t="str">
        <f t="shared" si="0"/>
        <v>Seabrooke</v>
      </c>
      <c r="B44" t="str">
        <f t="shared" si="1"/>
        <v xml:space="preserve">Carley </v>
      </c>
      <c r="C44" s="12">
        <v>43</v>
      </c>
      <c r="D44" t="s">
        <v>125</v>
      </c>
      <c r="E44" s="12">
        <f t="shared" si="2"/>
        <v>5</v>
      </c>
      <c r="F44" s="12">
        <f t="shared" si="3"/>
        <v>5</v>
      </c>
      <c r="G44" s="71">
        <f t="shared" si="4"/>
        <v>627.29999999999995</v>
      </c>
      <c r="H44" s="71">
        <f t="shared" si="5"/>
        <v>623.79999999999995</v>
      </c>
      <c r="I44" s="71">
        <f t="shared" si="6"/>
        <v>617.1</v>
      </c>
      <c r="J44" s="71">
        <f t="shared" si="7"/>
        <v>615.5</v>
      </c>
      <c r="K44" s="71">
        <f t="shared" si="8"/>
        <v>575</v>
      </c>
      <c r="L44" s="72">
        <f t="shared" si="9"/>
        <v>611.74</v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>
        <v>627.29999999999995</v>
      </c>
      <c r="BJ44" s="12" t="s">
        <v>12</v>
      </c>
      <c r="BK44" s="12">
        <v>623.79999999999995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>
        <v>617.1</v>
      </c>
      <c r="BT44" s="12">
        <v>615.5</v>
      </c>
      <c r="BU44" s="12" t="s">
        <v>12</v>
      </c>
      <c r="BV44" s="12" t="s">
        <v>12</v>
      </c>
      <c r="BW44" s="12" t="s">
        <v>12</v>
      </c>
      <c r="BX44" s="12">
        <v>575</v>
      </c>
      <c r="BY44" s="12" t="s">
        <v>12</v>
      </c>
      <c r="BZ44" s="12" t="s">
        <v>12</v>
      </c>
      <c r="CA44" s="12" t="s">
        <v>12</v>
      </c>
      <c r="CB44" s="12" t="s">
        <v>12</v>
      </c>
      <c r="CC44" s="12" t="s">
        <v>12</v>
      </c>
      <c r="CD44" s="12" t="s">
        <v>12</v>
      </c>
      <c r="CE44" s="12" t="s">
        <v>12</v>
      </c>
      <c r="CF44" s="12" t="s">
        <v>12</v>
      </c>
    </row>
    <row r="45" spans="1:84" x14ac:dyDescent="0.35">
      <c r="A45" t="str">
        <f t="shared" si="0"/>
        <v>Singleton</v>
      </c>
      <c r="B45" t="str">
        <f t="shared" si="1"/>
        <v xml:space="preserve">Hailey </v>
      </c>
      <c r="C45" s="12">
        <v>31</v>
      </c>
      <c r="D45" t="s">
        <v>110</v>
      </c>
      <c r="E45" s="12">
        <f t="shared" si="2"/>
        <v>4</v>
      </c>
      <c r="F45" s="12">
        <f t="shared" si="3"/>
        <v>4</v>
      </c>
      <c r="G45" s="71">
        <f t="shared" si="4"/>
        <v>626.70000000000005</v>
      </c>
      <c r="H45" s="71">
        <f t="shared" si="5"/>
        <v>618.4</v>
      </c>
      <c r="I45" s="71">
        <f t="shared" si="6"/>
        <v>615.5</v>
      </c>
      <c r="J45" s="71">
        <f t="shared" si="7"/>
        <v>611.79999999999995</v>
      </c>
      <c r="K45" s="71" t="str">
        <f t="shared" si="8"/>
        <v/>
      </c>
      <c r="L45" s="72">
        <f t="shared" si="9"/>
        <v>618.09999999999991</v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>
        <v>626.70000000000005</v>
      </c>
      <c r="X45" s="12">
        <v>611.79999999999995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>
        <v>618.4</v>
      </c>
      <c r="BT45" s="12">
        <v>615.5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  <c r="CB45" s="12" t="s">
        <v>12</v>
      </c>
      <c r="CC45" s="12" t="s">
        <v>12</v>
      </c>
      <c r="CD45" s="12" t="s">
        <v>12</v>
      </c>
      <c r="CE45" s="12" t="s">
        <v>12</v>
      </c>
      <c r="CF45" s="12" t="s">
        <v>12</v>
      </c>
    </row>
    <row r="46" spans="1:84" x14ac:dyDescent="0.35">
      <c r="A46" t="str">
        <f t="shared" si="0"/>
        <v>Spencer</v>
      </c>
      <c r="B46" t="str">
        <f t="shared" si="1"/>
        <v xml:space="preserve">Elijah </v>
      </c>
      <c r="C46" s="12">
        <v>14</v>
      </c>
      <c r="D46" t="s">
        <v>94</v>
      </c>
      <c r="E46" s="12">
        <f t="shared" si="2"/>
        <v>12</v>
      </c>
      <c r="F46" s="12">
        <f t="shared" si="3"/>
        <v>5</v>
      </c>
      <c r="G46" s="71">
        <f t="shared" si="4"/>
        <v>629.29999999999995</v>
      </c>
      <c r="H46" s="71">
        <f t="shared" si="5"/>
        <v>629.20000000000005</v>
      </c>
      <c r="I46" s="71">
        <f t="shared" si="6"/>
        <v>628.5</v>
      </c>
      <c r="J46" s="71">
        <f t="shared" si="7"/>
        <v>626.29999999999995</v>
      </c>
      <c r="K46" s="71">
        <f t="shared" si="8"/>
        <v>625.5</v>
      </c>
      <c r="L46" s="72">
        <f t="shared" si="9"/>
        <v>627.76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>
        <v>626.29999999999995</v>
      </c>
      <c r="V46" s="12">
        <v>622.79999999999995</v>
      </c>
      <c r="W46" s="12">
        <v>624.29999999999995</v>
      </c>
      <c r="X46" s="12">
        <v>624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>
        <v>625.5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>
        <v>623.1</v>
      </c>
      <c r="AP46" s="12">
        <v>621.5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>
        <v>629.20000000000005</v>
      </c>
      <c r="BT46" s="12">
        <v>628.5</v>
      </c>
      <c r="BU46" s="12" t="s">
        <v>12</v>
      </c>
      <c r="BV46" s="12" t="s">
        <v>12</v>
      </c>
      <c r="BW46" s="12" t="s">
        <v>12</v>
      </c>
      <c r="BX46" s="12">
        <v>579</v>
      </c>
      <c r="BY46" s="12">
        <v>583</v>
      </c>
      <c r="BZ46" s="12">
        <v>629.29999999999995</v>
      </c>
      <c r="CA46" s="12" t="s">
        <v>12</v>
      </c>
      <c r="CB46" s="12" t="s">
        <v>12</v>
      </c>
      <c r="CC46" s="12" t="s">
        <v>12</v>
      </c>
      <c r="CD46" s="12" t="s">
        <v>12</v>
      </c>
      <c r="CE46" s="12" t="s">
        <v>12</v>
      </c>
      <c r="CF46" s="12" t="s">
        <v>12</v>
      </c>
    </row>
    <row r="47" spans="1:84" x14ac:dyDescent="0.35">
      <c r="A47" t="str">
        <f t="shared" si="0"/>
        <v>Sullivan</v>
      </c>
      <c r="B47" t="str">
        <f t="shared" si="1"/>
        <v xml:space="preserve">Katlyn </v>
      </c>
      <c r="C47" s="12">
        <v>44</v>
      </c>
      <c r="D47" t="s">
        <v>175</v>
      </c>
      <c r="E47" s="12">
        <f t="shared" si="2"/>
        <v>2</v>
      </c>
      <c r="F47" s="12">
        <f t="shared" si="3"/>
        <v>2</v>
      </c>
      <c r="G47" s="71">
        <f t="shared" si="4"/>
        <v>626.5</v>
      </c>
      <c r="H47" s="71">
        <f t="shared" si="5"/>
        <v>619.29999999999995</v>
      </c>
      <c r="I47" s="71" t="str">
        <f t="shared" si="6"/>
        <v/>
      </c>
      <c r="J47" s="71" t="str">
        <f t="shared" si="7"/>
        <v/>
      </c>
      <c r="K47" s="71" t="str">
        <f t="shared" si="8"/>
        <v/>
      </c>
      <c r="L47" s="72">
        <f t="shared" si="9"/>
        <v>622.9</v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>
        <v>626.5</v>
      </c>
      <c r="BT47" s="12">
        <v>619.29999999999995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  <c r="CB47" s="12" t="s">
        <v>12</v>
      </c>
      <c r="CC47" s="12" t="s">
        <v>12</v>
      </c>
      <c r="CD47" s="12" t="s">
        <v>12</v>
      </c>
      <c r="CE47" s="12" t="s">
        <v>12</v>
      </c>
      <c r="CF47" s="12" t="s">
        <v>12</v>
      </c>
    </row>
    <row r="48" spans="1:84" x14ac:dyDescent="0.35">
      <c r="A48" t="str">
        <f t="shared" si="0"/>
        <v>Tucker</v>
      </c>
      <c r="B48" t="str">
        <f t="shared" si="1"/>
        <v xml:space="preserve">Mary </v>
      </c>
      <c r="C48" s="12">
        <v>1</v>
      </c>
      <c r="D48" s="11" t="s">
        <v>85</v>
      </c>
      <c r="E48" s="12">
        <f t="shared" si="2"/>
        <v>10</v>
      </c>
      <c r="F48" s="12">
        <f t="shared" si="3"/>
        <v>5</v>
      </c>
      <c r="G48" s="71">
        <f t="shared" si="4"/>
        <v>634.1</v>
      </c>
      <c r="H48" s="71">
        <f t="shared" si="5"/>
        <v>633.5</v>
      </c>
      <c r="I48" s="71">
        <f t="shared" si="6"/>
        <v>632.70000000000005</v>
      </c>
      <c r="J48" s="71">
        <f t="shared" si="7"/>
        <v>632.70000000000005</v>
      </c>
      <c r="K48" s="71">
        <f t="shared" si="8"/>
        <v>631.79999999999995</v>
      </c>
      <c r="L48" s="72">
        <f t="shared" si="9"/>
        <v>632.96</v>
      </c>
      <c r="N48" s="12" t="s">
        <v>12</v>
      </c>
      <c r="O48" s="12" t="s">
        <v>12</v>
      </c>
      <c r="P48" s="12">
        <v>631.79999999999995</v>
      </c>
      <c r="Q48" s="12" t="s">
        <v>12</v>
      </c>
      <c r="R48" s="12" t="s">
        <v>12</v>
      </c>
      <c r="S48" s="12" t="s">
        <v>12</v>
      </c>
      <c r="T48" s="12">
        <v>632.70000000000005</v>
      </c>
      <c r="U48" s="12" t="s">
        <v>12</v>
      </c>
      <c r="V48" s="12" t="s">
        <v>12</v>
      </c>
      <c r="W48" s="12" t="s">
        <v>12</v>
      </c>
      <c r="X48" s="12" t="s">
        <v>12</v>
      </c>
      <c r="Y48" s="12">
        <v>625.20000000000005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>
        <v>629.1</v>
      </c>
      <c r="AX48" s="12">
        <v>633.5</v>
      </c>
      <c r="AY48" s="12">
        <v>634.1</v>
      </c>
      <c r="AZ48" s="12">
        <v>627.9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>
        <v>632.70000000000005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>
        <v>631.6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>
        <v>630.70000000000005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  <c r="CB48" s="12" t="s">
        <v>12</v>
      </c>
      <c r="CC48" s="12" t="s">
        <v>12</v>
      </c>
      <c r="CD48" s="12" t="s">
        <v>12</v>
      </c>
      <c r="CE48" s="12" t="s">
        <v>12</v>
      </c>
      <c r="CF48" s="12" t="s">
        <v>12</v>
      </c>
    </row>
    <row r="49" spans="1:84" x14ac:dyDescent="0.35">
      <c r="A49" t="str">
        <f t="shared" si="0"/>
        <v>Valenta</v>
      </c>
      <c r="B49" t="str">
        <f t="shared" si="1"/>
        <v xml:space="preserve">Carlee </v>
      </c>
      <c r="C49" s="12">
        <v>38</v>
      </c>
      <c r="D49" t="s">
        <v>155</v>
      </c>
      <c r="E49" s="12">
        <f t="shared" si="2"/>
        <v>3</v>
      </c>
      <c r="F49" s="12">
        <f t="shared" si="3"/>
        <v>3</v>
      </c>
      <c r="G49" s="71">
        <f t="shared" si="4"/>
        <v>629.1</v>
      </c>
      <c r="H49" s="71">
        <f t="shared" si="5"/>
        <v>627.1</v>
      </c>
      <c r="I49" s="71">
        <f t="shared" si="6"/>
        <v>626.20000000000005</v>
      </c>
      <c r="J49" s="71" t="str">
        <f t="shared" si="7"/>
        <v/>
      </c>
      <c r="K49" s="71" t="str">
        <f t="shared" si="8"/>
        <v/>
      </c>
      <c r="L49" s="72">
        <f t="shared" si="9"/>
        <v>627.4666666666667</v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>
        <v>627.1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>
        <v>626.20000000000005</v>
      </c>
      <c r="BT49" s="12">
        <v>629.1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 t="s">
        <v>12</v>
      </c>
      <c r="CC49" s="12" t="s">
        <v>12</v>
      </c>
      <c r="CD49" s="12" t="s">
        <v>12</v>
      </c>
      <c r="CE49" s="12" t="s">
        <v>12</v>
      </c>
      <c r="CF49" s="12" t="s">
        <v>12</v>
      </c>
    </row>
    <row r="50" spans="1:84" x14ac:dyDescent="0.35">
      <c r="A50" t="str">
        <f t="shared" si="0"/>
        <v>Walrath</v>
      </c>
      <c r="B50" t="str">
        <f t="shared" si="1"/>
        <v xml:space="preserve">Emme </v>
      </c>
      <c r="C50" s="12">
        <v>7</v>
      </c>
      <c r="D50" t="s">
        <v>89</v>
      </c>
      <c r="E50" s="12">
        <f t="shared" si="2"/>
        <v>11</v>
      </c>
      <c r="F50" s="12">
        <f t="shared" si="3"/>
        <v>5</v>
      </c>
      <c r="G50" s="71">
        <f t="shared" si="4"/>
        <v>627.4</v>
      </c>
      <c r="H50" s="71">
        <f t="shared" si="5"/>
        <v>626</v>
      </c>
      <c r="I50" s="71">
        <f t="shared" si="6"/>
        <v>625.5</v>
      </c>
      <c r="J50" s="71">
        <f t="shared" si="7"/>
        <v>625.4</v>
      </c>
      <c r="K50" s="71">
        <f t="shared" si="8"/>
        <v>624.1</v>
      </c>
      <c r="L50" s="72">
        <f t="shared" si="9"/>
        <v>625.68000000000006</v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>
        <v>624.1</v>
      </c>
      <c r="V50" s="12">
        <v>625.4</v>
      </c>
      <c r="W50" s="12">
        <v>623.70000000000005</v>
      </c>
      <c r="X50" s="12">
        <v>626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>
        <v>627.4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>
        <v>625.5</v>
      </c>
      <c r="AP50" s="12">
        <v>623.6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>
        <v>623.5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>
        <v>580</v>
      </c>
      <c r="BY50" s="12">
        <v>585</v>
      </c>
      <c r="BZ50" s="12">
        <v>623.79999999999995</v>
      </c>
      <c r="CA50" s="12" t="s">
        <v>12</v>
      </c>
      <c r="CB50" s="12" t="s">
        <v>12</v>
      </c>
      <c r="CC50" s="12" t="s">
        <v>12</v>
      </c>
      <c r="CD50" s="12" t="s">
        <v>12</v>
      </c>
      <c r="CE50" s="12" t="s">
        <v>12</v>
      </c>
      <c r="CF50" s="12" t="s">
        <v>12</v>
      </c>
    </row>
    <row r="51" spans="1:84" x14ac:dyDescent="0.35">
      <c r="A51" t="str">
        <f t="shared" si="0"/>
        <v>Weisz</v>
      </c>
      <c r="B51" t="str">
        <f t="shared" si="1"/>
        <v xml:space="preserve">Ali </v>
      </c>
      <c r="C51" s="12">
        <v>2</v>
      </c>
      <c r="D51" s="11" t="s">
        <v>86</v>
      </c>
      <c r="E51" s="12">
        <f t="shared" si="2"/>
        <v>18</v>
      </c>
      <c r="F51" s="12">
        <f t="shared" si="3"/>
        <v>5</v>
      </c>
      <c r="G51" s="71">
        <f t="shared" si="4"/>
        <v>631.4</v>
      </c>
      <c r="H51" s="71">
        <f t="shared" si="5"/>
        <v>630.70000000000005</v>
      </c>
      <c r="I51" s="71">
        <f t="shared" si="6"/>
        <v>630.20000000000005</v>
      </c>
      <c r="J51" s="71">
        <f t="shared" si="7"/>
        <v>629.9</v>
      </c>
      <c r="K51" s="71">
        <f t="shared" si="8"/>
        <v>629.79999999999995</v>
      </c>
      <c r="L51" s="72">
        <f t="shared" si="9"/>
        <v>630.4</v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>
        <v>630.70000000000005</v>
      </c>
      <c r="U51" s="12">
        <v>629.79999999999995</v>
      </c>
      <c r="V51" s="12">
        <v>631.4</v>
      </c>
      <c r="W51" s="12">
        <v>626.5</v>
      </c>
      <c r="X51" s="12">
        <v>629.29999999999995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>
        <v>623.6</v>
      </c>
      <c r="AK51" s="12">
        <v>627.79999999999995</v>
      </c>
      <c r="AL51" s="12" t="s">
        <v>12</v>
      </c>
      <c r="AM51" s="12">
        <v>628.4</v>
      </c>
      <c r="AN51" s="12">
        <v>629.9</v>
      </c>
      <c r="AO51" s="12">
        <v>628.70000000000005</v>
      </c>
      <c r="AP51" s="12">
        <v>627.20000000000005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>
        <v>628.79999999999995</v>
      </c>
      <c r="AX51" s="12">
        <v>629.5</v>
      </c>
      <c r="AY51" s="12">
        <v>630.20000000000005</v>
      </c>
      <c r="AZ51" s="12">
        <v>624.9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 t="s">
        <v>12</v>
      </c>
      <c r="BG51" s="12" t="s">
        <v>12</v>
      </c>
      <c r="BH51" s="12" t="s">
        <v>12</v>
      </c>
      <c r="BI51" s="12">
        <v>627.4</v>
      </c>
      <c r="BJ51" s="12">
        <v>626.29999999999995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 t="s">
        <v>12</v>
      </c>
      <c r="BT51" s="12" t="s">
        <v>12</v>
      </c>
      <c r="BU51" s="12">
        <v>623.5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 t="s">
        <v>12</v>
      </c>
      <c r="CD51" s="12" t="s">
        <v>12</v>
      </c>
      <c r="CE51" s="12" t="s">
        <v>12</v>
      </c>
      <c r="CF51" s="12" t="s">
        <v>12</v>
      </c>
    </row>
    <row r="52" spans="1:84" x14ac:dyDescent="0.35">
      <c r="A52" t="str">
        <f t="shared" si="0"/>
        <v>White</v>
      </c>
      <c r="B52" t="str">
        <f t="shared" si="1"/>
        <v xml:space="preserve">Anne </v>
      </c>
      <c r="C52" s="12">
        <v>33</v>
      </c>
      <c r="D52" t="s">
        <v>124</v>
      </c>
      <c r="E52" s="12">
        <f t="shared" si="2"/>
        <v>2</v>
      </c>
      <c r="F52" s="12">
        <f t="shared" si="3"/>
        <v>2</v>
      </c>
      <c r="G52" s="71">
        <f t="shared" si="4"/>
        <v>626.6</v>
      </c>
      <c r="H52" s="71">
        <f t="shared" si="5"/>
        <v>625</v>
      </c>
      <c r="I52" s="71" t="str">
        <f t="shared" si="6"/>
        <v/>
      </c>
      <c r="J52" s="71" t="str">
        <f t="shared" si="7"/>
        <v/>
      </c>
      <c r="K52" s="71" t="str">
        <f t="shared" si="8"/>
        <v/>
      </c>
      <c r="L52" s="72">
        <f t="shared" si="9"/>
        <v>625.79999999999995</v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>
        <v>625</v>
      </c>
      <c r="AP52" s="12">
        <v>626.6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 t="s">
        <v>12</v>
      </c>
      <c r="BD52" s="12" t="s">
        <v>12</v>
      </c>
      <c r="BE52" s="12" t="s">
        <v>12</v>
      </c>
      <c r="BF52" s="12" t="s">
        <v>12</v>
      </c>
      <c r="BG52" s="12" t="s">
        <v>12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  <c r="CB52" s="12" t="s">
        <v>12</v>
      </c>
      <c r="CC52" s="12" t="s">
        <v>12</v>
      </c>
      <c r="CD52" s="12" t="s">
        <v>12</v>
      </c>
      <c r="CE52" s="12" t="s">
        <v>12</v>
      </c>
      <c r="CF52" s="12" t="s">
        <v>12</v>
      </c>
    </row>
    <row r="53" spans="1:84" x14ac:dyDescent="0.35">
      <c r="A53" t="str">
        <f t="shared" si="0"/>
        <v>Wytko</v>
      </c>
      <c r="B53" t="str">
        <f t="shared" si="1"/>
        <v xml:space="preserve">Lily </v>
      </c>
      <c r="C53" s="12">
        <v>34</v>
      </c>
      <c r="D53" t="s">
        <v>130</v>
      </c>
      <c r="E53" s="12">
        <f t="shared" si="2"/>
        <v>4</v>
      </c>
      <c r="F53" s="12">
        <f t="shared" si="3"/>
        <v>4</v>
      </c>
      <c r="G53" s="71">
        <f t="shared" si="4"/>
        <v>628</v>
      </c>
      <c r="H53" s="71">
        <f t="shared" si="5"/>
        <v>623.9</v>
      </c>
      <c r="I53" s="71">
        <f t="shared" si="6"/>
        <v>621.5</v>
      </c>
      <c r="J53" s="71">
        <f t="shared" si="7"/>
        <v>621.29999999999995</v>
      </c>
      <c r="K53" s="71" t="str">
        <f t="shared" si="8"/>
        <v/>
      </c>
      <c r="L53" s="72">
        <f t="shared" si="9"/>
        <v>623.67499999999995</v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>
        <v>628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 t="s">
        <v>12</v>
      </c>
      <c r="BD53" s="12" t="s">
        <v>12</v>
      </c>
      <c r="BE53" s="12" t="s">
        <v>12</v>
      </c>
      <c r="BF53" s="12">
        <v>623.9</v>
      </c>
      <c r="BG53" s="12" t="s">
        <v>12</v>
      </c>
      <c r="BH53" s="12" t="s">
        <v>12</v>
      </c>
      <c r="BI53" s="12" t="s">
        <v>12</v>
      </c>
      <c r="BJ53" s="12" t="s">
        <v>12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 t="s">
        <v>12</v>
      </c>
      <c r="BS53" s="12">
        <v>621.29999999999995</v>
      </c>
      <c r="BT53" s="12">
        <v>621.5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 t="s">
        <v>12</v>
      </c>
      <c r="CC53" s="12" t="s">
        <v>12</v>
      </c>
      <c r="CD53" s="12" t="s">
        <v>12</v>
      </c>
      <c r="CE53" s="12" t="s">
        <v>12</v>
      </c>
      <c r="CF53" s="12" t="s">
        <v>12</v>
      </c>
    </row>
    <row r="54" spans="1:84" x14ac:dyDescent="0.35">
      <c r="A54" t="str">
        <f t="shared" si="0"/>
        <v>Zaun</v>
      </c>
      <c r="B54" t="str">
        <f t="shared" si="1"/>
        <v xml:space="preserve">Katie </v>
      </c>
      <c r="C54" s="12">
        <v>6</v>
      </c>
      <c r="D54" t="s">
        <v>88</v>
      </c>
      <c r="E54" s="12">
        <f t="shared" si="2"/>
        <v>8</v>
      </c>
      <c r="F54" s="12">
        <f t="shared" si="3"/>
        <v>5</v>
      </c>
      <c r="G54" s="71">
        <f t="shared" si="4"/>
        <v>630.9</v>
      </c>
      <c r="H54" s="71">
        <f t="shared" si="5"/>
        <v>630.20000000000005</v>
      </c>
      <c r="I54" s="71">
        <f t="shared" si="6"/>
        <v>630.1</v>
      </c>
      <c r="J54" s="71">
        <f t="shared" si="7"/>
        <v>630.1</v>
      </c>
      <c r="K54" s="71">
        <f t="shared" si="8"/>
        <v>629.29999999999995</v>
      </c>
      <c r="L54" s="72">
        <f t="shared" si="9"/>
        <v>630.11999999999989</v>
      </c>
      <c r="N54" s="12" t="s">
        <v>12</v>
      </c>
      <c r="O54" s="12" t="s">
        <v>12</v>
      </c>
      <c r="P54" s="12">
        <v>626.20000000000005</v>
      </c>
      <c r="Q54" s="12" t="s">
        <v>12</v>
      </c>
      <c r="R54" s="12" t="s">
        <v>12</v>
      </c>
      <c r="S54" s="12" t="s">
        <v>12</v>
      </c>
      <c r="T54" s="12" t="s">
        <v>12</v>
      </c>
      <c r="U54" s="12">
        <v>629.29999999999995</v>
      </c>
      <c r="V54" s="12">
        <v>622.6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>
        <v>630.1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>
        <v>627</v>
      </c>
      <c r="AP54" s="12">
        <v>630.9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 t="s">
        <v>12</v>
      </c>
      <c r="BD54" s="12" t="s">
        <v>12</v>
      </c>
      <c r="BE54" s="12" t="s">
        <v>12</v>
      </c>
      <c r="BF54" s="12">
        <v>630.20000000000005</v>
      </c>
      <c r="BG54" s="12" t="s">
        <v>12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 t="s">
        <v>12</v>
      </c>
      <c r="BQ54" s="12" t="s">
        <v>12</v>
      </c>
      <c r="BR54" s="12" t="s">
        <v>12</v>
      </c>
      <c r="BS54" s="12" t="s">
        <v>12</v>
      </c>
      <c r="BT54" s="12" t="s">
        <v>12</v>
      </c>
      <c r="BU54" s="12">
        <v>630.1</v>
      </c>
      <c r="BV54" s="12" t="s">
        <v>12</v>
      </c>
      <c r="BW54" s="12" t="s">
        <v>12</v>
      </c>
      <c r="BX54" s="12" t="s">
        <v>12</v>
      </c>
      <c r="BY54" s="12" t="s">
        <v>12</v>
      </c>
      <c r="BZ54" s="12" t="s">
        <v>12</v>
      </c>
      <c r="CA54" s="12" t="s">
        <v>12</v>
      </c>
      <c r="CB54" s="12" t="s">
        <v>12</v>
      </c>
      <c r="CC54" s="12" t="s">
        <v>12</v>
      </c>
      <c r="CD54" s="12" t="s">
        <v>12</v>
      </c>
      <c r="CE54" s="12" t="s">
        <v>12</v>
      </c>
      <c r="CF54" s="12" t="s">
        <v>12</v>
      </c>
    </row>
    <row r="55" spans="1:84" x14ac:dyDescent="0.35">
      <c r="A55" t="str">
        <f t="shared" si="0"/>
        <v>Zych</v>
      </c>
      <c r="B55" t="str">
        <f t="shared" si="1"/>
        <v xml:space="preserve">Gabriela </v>
      </c>
      <c r="C55" s="12">
        <v>20</v>
      </c>
      <c r="D55" t="s">
        <v>99</v>
      </c>
      <c r="E55" s="12">
        <f t="shared" si="2"/>
        <v>6</v>
      </c>
      <c r="F55" s="12">
        <f t="shared" si="3"/>
        <v>5</v>
      </c>
      <c r="G55" s="71">
        <f t="shared" si="4"/>
        <v>625.4</v>
      </c>
      <c r="H55" s="71">
        <f t="shared" si="5"/>
        <v>624.9</v>
      </c>
      <c r="I55" s="71">
        <f t="shared" si="6"/>
        <v>623.29999999999995</v>
      </c>
      <c r="J55" s="71">
        <f t="shared" si="7"/>
        <v>622.9</v>
      </c>
      <c r="K55" s="71">
        <f t="shared" si="8"/>
        <v>621.79999999999995</v>
      </c>
      <c r="L55" s="72">
        <f t="shared" si="9"/>
        <v>623.66000000000008</v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>
        <v>625.4</v>
      </c>
      <c r="V55" s="12">
        <v>621.79999999999995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>
        <v>621</v>
      </c>
      <c r="AP55" s="12">
        <v>622.9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  <c r="AZ55" s="12" t="s">
        <v>12</v>
      </c>
      <c r="BA55" s="12" t="s">
        <v>12</v>
      </c>
      <c r="BB55" s="12" t="s">
        <v>12</v>
      </c>
      <c r="BC55" s="12" t="s">
        <v>12</v>
      </c>
      <c r="BD55" s="12" t="s">
        <v>12</v>
      </c>
      <c r="BE55" s="12" t="s">
        <v>12</v>
      </c>
      <c r="BF55" s="12" t="s">
        <v>12</v>
      </c>
      <c r="BG55" s="12" t="s">
        <v>12</v>
      </c>
      <c r="BH55" s="12" t="s">
        <v>12</v>
      </c>
      <c r="BI55" s="12" t="s">
        <v>12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  <c r="BR55" s="12" t="s">
        <v>12</v>
      </c>
      <c r="BS55" s="12">
        <v>624.9</v>
      </c>
      <c r="BT55" s="12">
        <v>623.29999999999995</v>
      </c>
      <c r="BU55" s="12" t="s">
        <v>12</v>
      </c>
      <c r="BV55" s="12" t="s">
        <v>12</v>
      </c>
      <c r="BW55" s="12" t="s">
        <v>12</v>
      </c>
      <c r="BX55" s="12" t="s">
        <v>12</v>
      </c>
      <c r="BY55" s="12" t="s">
        <v>12</v>
      </c>
      <c r="BZ55" s="12" t="s">
        <v>12</v>
      </c>
      <c r="CA55" s="12" t="s">
        <v>12</v>
      </c>
      <c r="CB55" s="12" t="s">
        <v>12</v>
      </c>
      <c r="CC55" s="12" t="s">
        <v>12</v>
      </c>
      <c r="CD55" s="12" t="s">
        <v>12</v>
      </c>
      <c r="CE55" s="12" t="s">
        <v>12</v>
      </c>
      <c r="CF55" s="12" t="s">
        <v>12</v>
      </c>
    </row>
    <row r="56" spans="1:84" x14ac:dyDescent="0.35">
      <c r="A56" t="str">
        <f t="shared" ref="A56:A72" si="10">IF(D56="","",(RIGHT(D56,LEN(D56)-SEARCH(" ",D56,1))))</f>
        <v/>
      </c>
      <c r="B56" t="str">
        <f t="shared" ref="B56:B72" si="11">IF(D56="","",(LEFT(D56,SEARCH(" ",D56,1))))</f>
        <v/>
      </c>
      <c r="C56" s="12">
        <v>48</v>
      </c>
      <c r="E56" s="12" t="str">
        <f t="shared" ref="E56:E77" si="12">IF(COUNT(N56:CF56)=0,"", COUNT(N56:CF56))</f>
        <v/>
      </c>
      <c r="F56" s="12" t="str">
        <f t="shared" ref="F56:F72" si="13">_xlfn.IFS(E56="","",E56=1,1,E56=2,2,E56=3,3,E56=4,4,E56=5,5,E56&gt;5,5)</f>
        <v/>
      </c>
      <c r="G56" s="71" t="str">
        <f t="shared" ref="G56:G77" si="14">IFERROR(LARGE((N56:CF56),1),"")</f>
        <v/>
      </c>
      <c r="H56" s="71" t="str">
        <f t="shared" ref="H56:H77" si="15">IFERROR(LARGE((N56:CF56),2),"")</f>
        <v/>
      </c>
      <c r="I56" s="71" t="str">
        <f t="shared" ref="I56:I77" si="16">IFERROR(LARGE((N56:CF56),3),"")</f>
        <v/>
      </c>
      <c r="J56" s="71" t="str">
        <f t="shared" ref="J56:J77" si="17">IFERROR(LARGE((N56:CF56),4),"")</f>
        <v/>
      </c>
      <c r="K56" s="71" t="str">
        <f t="shared" ref="K56:K77" si="18">IFERROR(LARGE((N56:CF56),5),"")</f>
        <v/>
      </c>
      <c r="L56" s="72" t="str">
        <f t="shared" ref="L56:L72" si="19">IFERROR(AVERAGEIF(G56:K56,"&gt;0"),"")</f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  <c r="AZ56" s="12" t="s">
        <v>12</v>
      </c>
      <c r="BA56" s="12" t="s">
        <v>12</v>
      </c>
      <c r="BB56" s="12" t="s">
        <v>12</v>
      </c>
      <c r="BC56" s="12" t="s">
        <v>12</v>
      </c>
      <c r="BD56" s="12" t="s">
        <v>12</v>
      </c>
      <c r="BE56" s="12" t="s">
        <v>12</v>
      </c>
      <c r="BF56" s="12" t="s">
        <v>12</v>
      </c>
      <c r="BG56" s="12" t="s">
        <v>12</v>
      </c>
      <c r="BH56" s="12" t="s">
        <v>12</v>
      </c>
      <c r="BI56" s="12" t="s">
        <v>12</v>
      </c>
      <c r="BJ56" s="12" t="s">
        <v>12</v>
      </c>
      <c r="BK56" s="12" t="s">
        <v>12</v>
      </c>
      <c r="BL56" s="12" t="s">
        <v>12</v>
      </c>
      <c r="BM56" s="12" t="s">
        <v>12</v>
      </c>
      <c r="BN56" s="12" t="s">
        <v>12</v>
      </c>
      <c r="BO56" s="12" t="s">
        <v>12</v>
      </c>
      <c r="BP56" s="12" t="s">
        <v>12</v>
      </c>
      <c r="BQ56" s="12" t="s">
        <v>12</v>
      </c>
      <c r="BR56" s="12" t="s">
        <v>12</v>
      </c>
      <c r="BS56" s="12" t="s">
        <v>12</v>
      </c>
      <c r="BT56" s="12" t="s">
        <v>12</v>
      </c>
      <c r="BU56" s="12" t="s">
        <v>12</v>
      </c>
      <c r="BV56" s="12" t="s">
        <v>12</v>
      </c>
      <c r="BW56" s="12" t="s">
        <v>12</v>
      </c>
      <c r="BX56" s="12" t="s">
        <v>12</v>
      </c>
      <c r="BY56" s="12" t="s">
        <v>12</v>
      </c>
      <c r="BZ56" s="12" t="s">
        <v>12</v>
      </c>
      <c r="CA56" s="12" t="s">
        <v>12</v>
      </c>
      <c r="CB56" s="12" t="s">
        <v>12</v>
      </c>
      <c r="CC56" s="12" t="s">
        <v>12</v>
      </c>
      <c r="CD56" s="12" t="s">
        <v>12</v>
      </c>
      <c r="CE56" s="12" t="s">
        <v>12</v>
      </c>
      <c r="CF56" s="12" t="s">
        <v>12</v>
      </c>
    </row>
    <row r="57" spans="1:84" x14ac:dyDescent="0.35">
      <c r="A57" t="str">
        <f t="shared" si="10"/>
        <v/>
      </c>
      <c r="B57" t="str">
        <f t="shared" si="11"/>
        <v/>
      </c>
      <c r="C57" s="12">
        <v>49</v>
      </c>
      <c r="E57" s="12" t="str">
        <f t="shared" si="12"/>
        <v/>
      </c>
      <c r="F57" s="12" t="str">
        <f t="shared" si="13"/>
        <v/>
      </c>
      <c r="G57" s="71" t="str">
        <f t="shared" si="14"/>
        <v/>
      </c>
      <c r="H57" s="71" t="str">
        <f t="shared" si="15"/>
        <v/>
      </c>
      <c r="I57" s="71" t="str">
        <f t="shared" si="16"/>
        <v/>
      </c>
      <c r="J57" s="71" t="str">
        <f t="shared" si="17"/>
        <v/>
      </c>
      <c r="K57" s="71" t="str">
        <f t="shared" si="18"/>
        <v/>
      </c>
      <c r="L57" s="72" t="str">
        <f t="shared" si="19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  <c r="AY57" s="12" t="s">
        <v>12</v>
      </c>
      <c r="AZ57" s="12" t="s">
        <v>12</v>
      </c>
      <c r="BA57" s="12" t="s">
        <v>12</v>
      </c>
      <c r="BB57" s="12" t="s">
        <v>12</v>
      </c>
      <c r="BC57" s="12" t="s">
        <v>12</v>
      </c>
      <c r="BD57" s="12" t="s">
        <v>12</v>
      </c>
      <c r="BE57" s="12" t="s">
        <v>12</v>
      </c>
      <c r="BF57" s="12" t="s">
        <v>12</v>
      </c>
      <c r="BG57" s="12" t="s">
        <v>12</v>
      </c>
      <c r="BH57" s="12" t="s">
        <v>12</v>
      </c>
      <c r="BI57" s="12" t="s">
        <v>12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 t="s">
        <v>12</v>
      </c>
      <c r="BO57" s="12" t="s">
        <v>12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 t="s">
        <v>12</v>
      </c>
      <c r="BV57" s="12" t="s">
        <v>12</v>
      </c>
      <c r="BW57" s="12" t="s">
        <v>12</v>
      </c>
      <c r="BX57" s="12" t="s">
        <v>12</v>
      </c>
      <c r="BY57" s="12" t="s">
        <v>12</v>
      </c>
      <c r="BZ57" s="12" t="s">
        <v>12</v>
      </c>
      <c r="CA57" s="12" t="s">
        <v>12</v>
      </c>
      <c r="CB57" s="12" t="s">
        <v>12</v>
      </c>
      <c r="CC57" s="12" t="s">
        <v>12</v>
      </c>
      <c r="CD57" s="12" t="s">
        <v>12</v>
      </c>
      <c r="CE57" s="12" t="s">
        <v>12</v>
      </c>
      <c r="CF57" s="12" t="s">
        <v>12</v>
      </c>
    </row>
    <row r="58" spans="1:84" x14ac:dyDescent="0.35">
      <c r="A58" t="str">
        <f t="shared" si="10"/>
        <v/>
      </c>
      <c r="B58" t="str">
        <f t="shared" si="11"/>
        <v/>
      </c>
      <c r="C58" s="12">
        <v>50</v>
      </c>
      <c r="E58" s="12" t="str">
        <f t="shared" si="12"/>
        <v/>
      </c>
      <c r="F58" s="12" t="str">
        <f t="shared" si="13"/>
        <v/>
      </c>
      <c r="G58" s="71" t="str">
        <f t="shared" si="14"/>
        <v/>
      </c>
      <c r="H58" s="71" t="str">
        <f t="shared" si="15"/>
        <v/>
      </c>
      <c r="I58" s="71" t="str">
        <f t="shared" si="16"/>
        <v/>
      </c>
      <c r="J58" s="71" t="str">
        <f t="shared" si="17"/>
        <v/>
      </c>
      <c r="K58" s="71" t="str">
        <f t="shared" si="18"/>
        <v/>
      </c>
      <c r="L58" s="72" t="str">
        <f t="shared" si="19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  <c r="AZ58" s="12" t="s">
        <v>12</v>
      </c>
      <c r="BA58" s="12" t="s">
        <v>12</v>
      </c>
      <c r="BB58" s="12" t="s">
        <v>12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  <c r="CD58" s="12" t="s">
        <v>12</v>
      </c>
      <c r="CE58" s="12" t="s">
        <v>12</v>
      </c>
      <c r="CF58" s="12" t="s">
        <v>12</v>
      </c>
    </row>
    <row r="59" spans="1:84" x14ac:dyDescent="0.35">
      <c r="A59" t="str">
        <f t="shared" si="10"/>
        <v/>
      </c>
      <c r="B59" t="str">
        <f t="shared" si="11"/>
        <v/>
      </c>
      <c r="C59" s="12">
        <v>51</v>
      </c>
      <c r="E59" s="12" t="str">
        <f t="shared" si="12"/>
        <v/>
      </c>
      <c r="F59" s="12" t="str">
        <f t="shared" si="13"/>
        <v/>
      </c>
      <c r="G59" s="71" t="str">
        <f t="shared" si="14"/>
        <v/>
      </c>
      <c r="H59" s="71" t="str">
        <f t="shared" si="15"/>
        <v/>
      </c>
      <c r="I59" s="71" t="str">
        <f t="shared" si="16"/>
        <v/>
      </c>
      <c r="J59" s="71" t="str">
        <f t="shared" si="17"/>
        <v/>
      </c>
      <c r="K59" s="71" t="str">
        <f t="shared" si="18"/>
        <v/>
      </c>
      <c r="L59" s="72" t="str">
        <f t="shared" si="19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 t="s">
        <v>12</v>
      </c>
      <c r="CA59" s="12" t="s">
        <v>12</v>
      </c>
      <c r="CB59" s="12" t="s">
        <v>12</v>
      </c>
      <c r="CC59" s="12" t="s">
        <v>12</v>
      </c>
      <c r="CD59" s="12" t="s">
        <v>12</v>
      </c>
      <c r="CE59" s="12" t="s">
        <v>12</v>
      </c>
      <c r="CF59" s="12" t="s">
        <v>12</v>
      </c>
    </row>
    <row r="60" spans="1:84" x14ac:dyDescent="0.35">
      <c r="A60" t="str">
        <f t="shared" si="10"/>
        <v/>
      </c>
      <c r="B60" t="str">
        <f t="shared" si="11"/>
        <v/>
      </c>
      <c r="C60" s="12">
        <v>52</v>
      </c>
      <c r="E60" s="12" t="str">
        <f t="shared" si="12"/>
        <v/>
      </c>
      <c r="F60" s="12" t="str">
        <f t="shared" si="13"/>
        <v/>
      </c>
      <c r="G60" s="71" t="str">
        <f t="shared" si="14"/>
        <v/>
      </c>
      <c r="H60" s="71" t="str">
        <f t="shared" si="15"/>
        <v/>
      </c>
      <c r="I60" s="71" t="str">
        <f t="shared" si="16"/>
        <v/>
      </c>
      <c r="J60" s="71" t="str">
        <f t="shared" si="17"/>
        <v/>
      </c>
      <c r="K60" s="71" t="str">
        <f t="shared" si="18"/>
        <v/>
      </c>
      <c r="L60" s="72" t="str">
        <f t="shared" si="19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  <c r="CD60" s="12" t="s">
        <v>12</v>
      </c>
      <c r="CE60" s="12" t="s">
        <v>12</v>
      </c>
      <c r="CF60" s="12" t="s">
        <v>12</v>
      </c>
    </row>
    <row r="61" spans="1:84" x14ac:dyDescent="0.35">
      <c r="A61" t="str">
        <f t="shared" si="10"/>
        <v/>
      </c>
      <c r="B61" t="str">
        <f t="shared" si="11"/>
        <v/>
      </c>
      <c r="C61" s="12">
        <v>53</v>
      </c>
      <c r="E61" s="12" t="str">
        <f t="shared" si="12"/>
        <v/>
      </c>
      <c r="F61" s="12" t="str">
        <f t="shared" si="13"/>
        <v/>
      </c>
      <c r="G61" s="71" t="str">
        <f t="shared" si="14"/>
        <v/>
      </c>
      <c r="H61" s="71" t="str">
        <f t="shared" si="15"/>
        <v/>
      </c>
      <c r="I61" s="71" t="str">
        <f t="shared" si="16"/>
        <v/>
      </c>
      <c r="J61" s="71" t="str">
        <f t="shared" si="17"/>
        <v/>
      </c>
      <c r="K61" s="71" t="str">
        <f t="shared" si="18"/>
        <v/>
      </c>
      <c r="L61" s="72" t="str">
        <f t="shared" si="19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  <c r="CD61" s="12" t="s">
        <v>12</v>
      </c>
      <c r="CE61" s="12" t="s">
        <v>12</v>
      </c>
      <c r="CF61" s="12" t="s">
        <v>12</v>
      </c>
    </row>
    <row r="62" spans="1:84" x14ac:dyDescent="0.35">
      <c r="A62" t="str">
        <f t="shared" si="10"/>
        <v/>
      </c>
      <c r="B62" t="str">
        <f t="shared" si="11"/>
        <v/>
      </c>
      <c r="C62" s="12">
        <v>54</v>
      </c>
      <c r="E62" s="12" t="str">
        <f t="shared" si="12"/>
        <v/>
      </c>
      <c r="F62" s="12" t="str">
        <f t="shared" si="13"/>
        <v/>
      </c>
      <c r="G62" s="71" t="str">
        <f t="shared" si="14"/>
        <v/>
      </c>
      <c r="H62" s="71" t="str">
        <f t="shared" si="15"/>
        <v/>
      </c>
      <c r="I62" s="71" t="str">
        <f t="shared" si="16"/>
        <v/>
      </c>
      <c r="J62" s="71" t="str">
        <f t="shared" si="17"/>
        <v/>
      </c>
      <c r="K62" s="71" t="str">
        <f t="shared" si="18"/>
        <v/>
      </c>
      <c r="L62" s="72" t="str">
        <f t="shared" si="19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 t="s">
        <v>12</v>
      </c>
      <c r="BV62" s="12" t="s">
        <v>12</v>
      </c>
      <c r="BW62" s="12" t="s">
        <v>12</v>
      </c>
      <c r="BX62" s="12" t="s">
        <v>12</v>
      </c>
      <c r="BY62" s="12" t="s">
        <v>12</v>
      </c>
      <c r="BZ62" s="12" t="s">
        <v>12</v>
      </c>
      <c r="CA62" s="12" t="s">
        <v>12</v>
      </c>
      <c r="CB62" s="12" t="s">
        <v>12</v>
      </c>
      <c r="CC62" s="12" t="s">
        <v>12</v>
      </c>
      <c r="CD62" s="12" t="s">
        <v>12</v>
      </c>
      <c r="CE62" s="12" t="s">
        <v>12</v>
      </c>
      <c r="CF62" s="12" t="s">
        <v>12</v>
      </c>
    </row>
    <row r="63" spans="1:84" x14ac:dyDescent="0.35">
      <c r="A63" t="str">
        <f t="shared" si="10"/>
        <v/>
      </c>
      <c r="B63" t="str">
        <f t="shared" si="11"/>
        <v/>
      </c>
      <c r="C63" s="12">
        <v>55</v>
      </c>
      <c r="E63" s="12" t="str">
        <f t="shared" si="12"/>
        <v/>
      </c>
      <c r="F63" s="12" t="str">
        <f t="shared" si="13"/>
        <v/>
      </c>
      <c r="G63" s="71" t="str">
        <f t="shared" si="14"/>
        <v/>
      </c>
      <c r="H63" s="71" t="str">
        <f t="shared" si="15"/>
        <v/>
      </c>
      <c r="I63" s="71" t="str">
        <f t="shared" si="16"/>
        <v/>
      </c>
      <c r="J63" s="71" t="str">
        <f t="shared" si="17"/>
        <v/>
      </c>
      <c r="K63" s="71" t="str">
        <f t="shared" si="18"/>
        <v/>
      </c>
      <c r="L63" s="72" t="str">
        <f t="shared" si="19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  <c r="CD63" s="12" t="s">
        <v>12</v>
      </c>
      <c r="CE63" s="12" t="s">
        <v>12</v>
      </c>
      <c r="CF63" s="12" t="s">
        <v>12</v>
      </c>
    </row>
    <row r="64" spans="1:84" x14ac:dyDescent="0.35">
      <c r="A64" t="str">
        <f t="shared" si="10"/>
        <v/>
      </c>
      <c r="B64" t="str">
        <f t="shared" si="11"/>
        <v/>
      </c>
      <c r="C64" s="12">
        <v>56</v>
      </c>
      <c r="E64" s="12" t="str">
        <f t="shared" si="12"/>
        <v/>
      </c>
      <c r="F64" s="12" t="str">
        <f t="shared" si="13"/>
        <v/>
      </c>
      <c r="G64" s="71" t="str">
        <f t="shared" si="14"/>
        <v/>
      </c>
      <c r="H64" s="71" t="str">
        <f t="shared" si="15"/>
        <v/>
      </c>
      <c r="I64" s="71" t="str">
        <f t="shared" si="16"/>
        <v/>
      </c>
      <c r="J64" s="71" t="str">
        <f t="shared" si="17"/>
        <v/>
      </c>
      <c r="K64" s="71" t="str">
        <f t="shared" si="18"/>
        <v/>
      </c>
      <c r="L64" s="72" t="str">
        <f t="shared" si="19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  <c r="CD64" s="12" t="s">
        <v>12</v>
      </c>
      <c r="CE64" s="12" t="s">
        <v>12</v>
      </c>
      <c r="CF64" s="12" t="s">
        <v>12</v>
      </c>
    </row>
    <row r="65" spans="1:84" x14ac:dyDescent="0.35">
      <c r="A65" t="str">
        <f t="shared" si="10"/>
        <v/>
      </c>
      <c r="B65" t="str">
        <f t="shared" si="11"/>
        <v/>
      </c>
      <c r="C65" s="12">
        <v>57</v>
      </c>
      <c r="E65" s="12" t="str">
        <f t="shared" si="12"/>
        <v/>
      </c>
      <c r="F65" s="12" t="str">
        <f t="shared" si="13"/>
        <v/>
      </c>
      <c r="G65" s="71" t="str">
        <f t="shared" si="14"/>
        <v/>
      </c>
      <c r="H65" s="71" t="str">
        <f t="shared" si="15"/>
        <v/>
      </c>
      <c r="I65" s="71" t="str">
        <f t="shared" si="16"/>
        <v/>
      </c>
      <c r="J65" s="71" t="str">
        <f t="shared" si="17"/>
        <v/>
      </c>
      <c r="K65" s="71" t="str">
        <f t="shared" si="18"/>
        <v/>
      </c>
      <c r="L65" s="72" t="str">
        <f t="shared" si="19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  <c r="CD65" s="12" t="s">
        <v>12</v>
      </c>
      <c r="CE65" s="12" t="s">
        <v>12</v>
      </c>
      <c r="CF65" s="12" t="s">
        <v>12</v>
      </c>
    </row>
    <row r="66" spans="1:84" x14ac:dyDescent="0.35">
      <c r="A66" t="str">
        <f t="shared" si="10"/>
        <v/>
      </c>
      <c r="B66" t="str">
        <f t="shared" si="11"/>
        <v/>
      </c>
      <c r="C66" s="12">
        <v>58</v>
      </c>
      <c r="E66" s="12" t="str">
        <f t="shared" si="12"/>
        <v/>
      </c>
      <c r="F66" s="12" t="str">
        <f t="shared" si="13"/>
        <v/>
      </c>
      <c r="G66" s="71" t="str">
        <f t="shared" si="14"/>
        <v/>
      </c>
      <c r="H66" s="71" t="str">
        <f t="shared" si="15"/>
        <v/>
      </c>
      <c r="I66" s="71" t="str">
        <f t="shared" si="16"/>
        <v/>
      </c>
      <c r="J66" s="71" t="str">
        <f t="shared" si="17"/>
        <v/>
      </c>
      <c r="K66" s="71" t="str">
        <f t="shared" si="18"/>
        <v/>
      </c>
      <c r="L66" s="72" t="str">
        <f t="shared" si="19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  <c r="CD66" s="12" t="s">
        <v>12</v>
      </c>
      <c r="CE66" s="12" t="s">
        <v>12</v>
      </c>
      <c r="CF66" s="12" t="s">
        <v>12</v>
      </c>
    </row>
    <row r="67" spans="1:84" x14ac:dyDescent="0.35">
      <c r="A67" t="str">
        <f t="shared" si="10"/>
        <v/>
      </c>
      <c r="B67" t="str">
        <f t="shared" si="11"/>
        <v/>
      </c>
      <c r="C67" s="12">
        <v>59</v>
      </c>
      <c r="E67" s="12" t="str">
        <f t="shared" si="12"/>
        <v/>
      </c>
      <c r="F67" s="12" t="str">
        <f t="shared" si="13"/>
        <v/>
      </c>
      <c r="G67" s="71" t="str">
        <f t="shared" si="14"/>
        <v/>
      </c>
      <c r="H67" s="71" t="str">
        <f t="shared" si="15"/>
        <v/>
      </c>
      <c r="I67" s="71" t="str">
        <f t="shared" si="16"/>
        <v/>
      </c>
      <c r="J67" s="71" t="str">
        <f t="shared" si="17"/>
        <v/>
      </c>
      <c r="K67" s="71" t="str">
        <f t="shared" si="18"/>
        <v/>
      </c>
      <c r="L67" s="72" t="str">
        <f t="shared" si="19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  <c r="CD67" s="12" t="s">
        <v>12</v>
      </c>
      <c r="CE67" s="12" t="s">
        <v>12</v>
      </c>
      <c r="CF67" s="12" t="s">
        <v>12</v>
      </c>
    </row>
    <row r="68" spans="1:84" x14ac:dyDescent="0.35">
      <c r="A68" t="str">
        <f t="shared" si="10"/>
        <v/>
      </c>
      <c r="B68" t="str">
        <f t="shared" si="11"/>
        <v/>
      </c>
      <c r="C68" s="12">
        <v>60</v>
      </c>
      <c r="E68" s="12" t="str">
        <f t="shared" si="12"/>
        <v/>
      </c>
      <c r="F68" s="12" t="str">
        <f t="shared" si="13"/>
        <v/>
      </c>
      <c r="G68" s="71" t="str">
        <f t="shared" si="14"/>
        <v/>
      </c>
      <c r="H68" s="71" t="str">
        <f t="shared" si="15"/>
        <v/>
      </c>
      <c r="I68" s="71" t="str">
        <f t="shared" si="16"/>
        <v/>
      </c>
      <c r="J68" s="71" t="str">
        <f t="shared" si="17"/>
        <v/>
      </c>
      <c r="K68" s="71" t="str">
        <f t="shared" si="18"/>
        <v/>
      </c>
      <c r="L68" s="72" t="str">
        <f t="shared" si="19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  <c r="CD68" s="12" t="s">
        <v>12</v>
      </c>
      <c r="CE68" s="12" t="s">
        <v>12</v>
      </c>
      <c r="CF68" s="12" t="s">
        <v>12</v>
      </c>
    </row>
    <row r="69" spans="1:84" x14ac:dyDescent="0.35">
      <c r="A69" t="str">
        <f t="shared" si="10"/>
        <v/>
      </c>
      <c r="B69" t="str">
        <f t="shared" si="11"/>
        <v/>
      </c>
      <c r="C69" s="12">
        <v>61</v>
      </c>
      <c r="E69" s="12" t="str">
        <f t="shared" si="12"/>
        <v/>
      </c>
      <c r="F69" s="12" t="str">
        <f t="shared" si="13"/>
        <v/>
      </c>
      <c r="G69" s="71" t="str">
        <f t="shared" si="14"/>
        <v/>
      </c>
      <c r="H69" s="71" t="str">
        <f t="shared" si="15"/>
        <v/>
      </c>
      <c r="I69" s="71" t="str">
        <f t="shared" si="16"/>
        <v/>
      </c>
      <c r="J69" s="71" t="str">
        <f t="shared" si="17"/>
        <v/>
      </c>
      <c r="K69" s="71" t="str">
        <f t="shared" si="18"/>
        <v/>
      </c>
      <c r="L69" s="72" t="str">
        <f t="shared" si="19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  <c r="CD69" s="12" t="s">
        <v>12</v>
      </c>
      <c r="CE69" s="12" t="s">
        <v>12</v>
      </c>
      <c r="CF69" s="12" t="s">
        <v>12</v>
      </c>
    </row>
    <row r="70" spans="1:84" x14ac:dyDescent="0.35">
      <c r="A70" t="str">
        <f t="shared" si="10"/>
        <v/>
      </c>
      <c r="B70" t="str">
        <f t="shared" si="11"/>
        <v/>
      </c>
      <c r="C70" s="12">
        <v>62</v>
      </c>
      <c r="E70" s="12" t="str">
        <f t="shared" si="12"/>
        <v/>
      </c>
      <c r="F70" s="12" t="str">
        <f t="shared" si="13"/>
        <v/>
      </c>
      <c r="G70" s="71" t="str">
        <f t="shared" si="14"/>
        <v/>
      </c>
      <c r="H70" s="71" t="str">
        <f t="shared" si="15"/>
        <v/>
      </c>
      <c r="I70" s="71" t="str">
        <f t="shared" si="16"/>
        <v/>
      </c>
      <c r="J70" s="71" t="str">
        <f t="shared" si="17"/>
        <v/>
      </c>
      <c r="K70" s="71" t="str">
        <f t="shared" si="18"/>
        <v/>
      </c>
      <c r="L70" s="72" t="str">
        <f t="shared" si="19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  <c r="CD70" s="12" t="s">
        <v>12</v>
      </c>
      <c r="CE70" s="12" t="s">
        <v>12</v>
      </c>
      <c r="CF70" s="12" t="s">
        <v>12</v>
      </c>
    </row>
    <row r="71" spans="1:84" x14ac:dyDescent="0.35">
      <c r="A71" t="str">
        <f t="shared" si="10"/>
        <v/>
      </c>
      <c r="B71" t="str">
        <f t="shared" si="11"/>
        <v/>
      </c>
      <c r="C71" s="12">
        <v>63</v>
      </c>
      <c r="E71" s="12" t="str">
        <f t="shared" si="12"/>
        <v/>
      </c>
      <c r="F71" s="12" t="str">
        <f t="shared" si="13"/>
        <v/>
      </c>
      <c r="G71" s="71" t="str">
        <f t="shared" si="14"/>
        <v/>
      </c>
      <c r="H71" s="71" t="str">
        <f t="shared" si="15"/>
        <v/>
      </c>
      <c r="I71" s="71" t="str">
        <f t="shared" si="16"/>
        <v/>
      </c>
      <c r="J71" s="71" t="str">
        <f t="shared" si="17"/>
        <v/>
      </c>
      <c r="K71" s="71" t="str">
        <f t="shared" si="18"/>
        <v/>
      </c>
      <c r="L71" s="72" t="str">
        <f t="shared" si="19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  <c r="CD71" s="12" t="s">
        <v>12</v>
      </c>
      <c r="CE71" s="12" t="s">
        <v>12</v>
      </c>
      <c r="CF71" s="12" t="s">
        <v>12</v>
      </c>
    </row>
    <row r="72" spans="1:84" x14ac:dyDescent="0.35">
      <c r="A72" t="str">
        <f t="shared" si="10"/>
        <v/>
      </c>
      <c r="B72" t="str">
        <f t="shared" si="11"/>
        <v/>
      </c>
      <c r="C72" s="12">
        <v>64</v>
      </c>
      <c r="E72" s="12" t="str">
        <f t="shared" si="12"/>
        <v/>
      </c>
      <c r="F72" s="12" t="str">
        <f t="shared" si="13"/>
        <v/>
      </c>
      <c r="G72" s="71" t="str">
        <f t="shared" si="14"/>
        <v/>
      </c>
      <c r="H72" s="71" t="str">
        <f t="shared" si="15"/>
        <v/>
      </c>
      <c r="I72" s="71" t="str">
        <f t="shared" si="16"/>
        <v/>
      </c>
      <c r="J72" s="71" t="str">
        <f t="shared" si="17"/>
        <v/>
      </c>
      <c r="K72" s="71" t="str">
        <f t="shared" si="18"/>
        <v/>
      </c>
      <c r="L72" s="72" t="str">
        <f t="shared" si="19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  <c r="CD72" s="12" t="s">
        <v>12</v>
      </c>
      <c r="CE72" s="12" t="s">
        <v>12</v>
      </c>
      <c r="CF72" s="12" t="s">
        <v>12</v>
      </c>
    </row>
    <row r="73" spans="1:84" x14ac:dyDescent="0.35">
      <c r="A73" t="str">
        <f t="shared" ref="A73:A83" si="20">IF(D73="","",(RIGHT(D73,LEN(D73)-SEARCH(" ",D73,1))))</f>
        <v/>
      </c>
      <c r="B73" t="str">
        <f t="shared" ref="B73:B83" si="21">IF(D73="","",(LEFT(D73,SEARCH(" ",D73,1))))</f>
        <v/>
      </c>
      <c r="C73" s="12">
        <v>65</v>
      </c>
      <c r="E73" s="12" t="str">
        <f t="shared" si="12"/>
        <v/>
      </c>
      <c r="F73" s="12" t="str">
        <f t="shared" ref="F73:F83" si="22">_xlfn.IFS(E73="","",E73=1,1,E73=2,2,E73=3,3,E73=4,4,E73=5,5,E73&gt;5,5)</f>
        <v/>
      </c>
      <c r="G73" s="71" t="str">
        <f t="shared" si="14"/>
        <v/>
      </c>
      <c r="H73" s="71" t="str">
        <f t="shared" si="15"/>
        <v/>
      </c>
      <c r="I73" s="71" t="str">
        <f t="shared" si="16"/>
        <v/>
      </c>
      <c r="J73" s="71" t="str">
        <f t="shared" si="17"/>
        <v/>
      </c>
      <c r="K73" s="71" t="str">
        <f t="shared" si="18"/>
        <v/>
      </c>
      <c r="L73" s="72" t="str">
        <f t="shared" ref="L73:L83" si="23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  <c r="CD73" s="12" t="s">
        <v>12</v>
      </c>
      <c r="CE73" s="12" t="s">
        <v>12</v>
      </c>
      <c r="CF73" s="12" t="s">
        <v>12</v>
      </c>
    </row>
    <row r="74" spans="1:84" x14ac:dyDescent="0.35">
      <c r="A74" t="str">
        <f t="shared" si="20"/>
        <v/>
      </c>
      <c r="B74" t="str">
        <f t="shared" si="21"/>
        <v/>
      </c>
      <c r="C74" s="12">
        <v>66</v>
      </c>
      <c r="E74" s="12" t="str">
        <f t="shared" si="12"/>
        <v/>
      </c>
      <c r="F74" s="12" t="str">
        <f t="shared" si="22"/>
        <v/>
      </c>
      <c r="G74" s="71" t="str">
        <f t="shared" si="14"/>
        <v/>
      </c>
      <c r="H74" s="71" t="str">
        <f t="shared" si="15"/>
        <v/>
      </c>
      <c r="I74" s="71" t="str">
        <f t="shared" si="16"/>
        <v/>
      </c>
      <c r="J74" s="71" t="str">
        <f t="shared" si="17"/>
        <v/>
      </c>
      <c r="K74" s="71" t="str">
        <f t="shared" si="18"/>
        <v/>
      </c>
      <c r="L74" s="72" t="str">
        <f t="shared" si="23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  <c r="CD74" s="12" t="s">
        <v>12</v>
      </c>
      <c r="CE74" s="12" t="s">
        <v>12</v>
      </c>
      <c r="CF74" s="12" t="s">
        <v>12</v>
      </c>
    </row>
    <row r="75" spans="1:84" x14ac:dyDescent="0.35">
      <c r="A75" t="str">
        <f t="shared" si="20"/>
        <v/>
      </c>
      <c r="B75" t="str">
        <f t="shared" si="21"/>
        <v/>
      </c>
      <c r="C75" s="12">
        <v>67</v>
      </c>
      <c r="E75" s="12" t="str">
        <f t="shared" si="12"/>
        <v/>
      </c>
      <c r="F75" s="12" t="str">
        <f t="shared" si="22"/>
        <v/>
      </c>
      <c r="G75" s="71" t="str">
        <f t="shared" si="14"/>
        <v/>
      </c>
      <c r="H75" s="71" t="str">
        <f t="shared" si="15"/>
        <v/>
      </c>
      <c r="I75" s="71" t="str">
        <f t="shared" si="16"/>
        <v/>
      </c>
      <c r="J75" s="71" t="str">
        <f t="shared" si="17"/>
        <v/>
      </c>
      <c r="K75" s="71" t="str">
        <f t="shared" si="18"/>
        <v/>
      </c>
      <c r="L75" s="72" t="str">
        <f t="shared" si="23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  <c r="CD75" s="12" t="s">
        <v>12</v>
      </c>
      <c r="CE75" s="12" t="s">
        <v>12</v>
      </c>
      <c r="CF75" s="12" t="s">
        <v>12</v>
      </c>
    </row>
    <row r="76" spans="1:84" x14ac:dyDescent="0.35">
      <c r="A76" t="str">
        <f t="shared" si="20"/>
        <v/>
      </c>
      <c r="B76" t="str">
        <f t="shared" si="21"/>
        <v/>
      </c>
      <c r="C76" s="12">
        <v>68</v>
      </c>
      <c r="E76" s="12" t="str">
        <f t="shared" si="12"/>
        <v/>
      </c>
      <c r="F76" s="12" t="str">
        <f t="shared" si="22"/>
        <v/>
      </c>
      <c r="G76" s="71" t="str">
        <f t="shared" si="14"/>
        <v/>
      </c>
      <c r="H76" s="71" t="str">
        <f t="shared" si="15"/>
        <v/>
      </c>
      <c r="I76" s="71" t="str">
        <f t="shared" si="16"/>
        <v/>
      </c>
      <c r="J76" s="71" t="str">
        <f t="shared" si="17"/>
        <v/>
      </c>
      <c r="K76" s="71" t="str">
        <f t="shared" si="18"/>
        <v/>
      </c>
      <c r="L76" s="72" t="str">
        <f t="shared" si="23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  <c r="CD76" s="12" t="s">
        <v>12</v>
      </c>
      <c r="CE76" s="12" t="s">
        <v>12</v>
      </c>
      <c r="CF76" s="12" t="s">
        <v>12</v>
      </c>
    </row>
    <row r="77" spans="1:84" x14ac:dyDescent="0.35">
      <c r="A77" t="str">
        <f t="shared" si="20"/>
        <v/>
      </c>
      <c r="B77" t="str">
        <f t="shared" si="21"/>
        <v/>
      </c>
      <c r="C77" s="12">
        <v>69</v>
      </c>
      <c r="E77" s="12" t="str">
        <f t="shared" si="12"/>
        <v/>
      </c>
      <c r="F77" s="12" t="str">
        <f t="shared" si="22"/>
        <v/>
      </c>
      <c r="G77" s="71" t="str">
        <f t="shared" si="14"/>
        <v/>
      </c>
      <c r="H77" s="71" t="str">
        <f t="shared" si="15"/>
        <v/>
      </c>
      <c r="I77" s="71" t="str">
        <f t="shared" si="16"/>
        <v/>
      </c>
      <c r="J77" s="71" t="str">
        <f t="shared" si="17"/>
        <v/>
      </c>
      <c r="K77" s="71" t="str">
        <f t="shared" si="18"/>
        <v/>
      </c>
      <c r="L77" s="72" t="str">
        <f t="shared" si="23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  <c r="CD77" s="12" t="s">
        <v>12</v>
      </c>
      <c r="CE77" s="12" t="s">
        <v>12</v>
      </c>
      <c r="CF77" s="12" t="s">
        <v>12</v>
      </c>
    </row>
    <row r="78" spans="1:84" x14ac:dyDescent="0.35">
      <c r="A78" t="str">
        <f t="shared" si="20"/>
        <v/>
      </c>
      <c r="B78" t="str">
        <f t="shared" si="21"/>
        <v/>
      </c>
      <c r="C78" s="12">
        <v>70</v>
      </c>
      <c r="E78" s="12" t="str">
        <f t="shared" ref="E78:E83" si="24">IF(COUNT(N78:CF78)=0,"", COUNT(N78:CF78))</f>
        <v/>
      </c>
      <c r="F78" s="12" t="str">
        <f t="shared" si="22"/>
        <v/>
      </c>
      <c r="G78" s="71" t="str">
        <f t="shared" ref="G78:G83" si="25">IFERROR(LARGE((N78:CF78),1),"")</f>
        <v/>
      </c>
      <c r="H78" s="71" t="str">
        <f t="shared" ref="H78:H83" si="26">IFERROR(LARGE((N78:CF78),2),"")</f>
        <v/>
      </c>
      <c r="I78" s="71" t="str">
        <f t="shared" ref="I78:I83" si="27">IFERROR(LARGE((N78:CF78),3),"")</f>
        <v/>
      </c>
      <c r="J78" s="71" t="str">
        <f t="shared" ref="J78:J83" si="28">IFERROR(LARGE((N78:CF78),4),"")</f>
        <v/>
      </c>
      <c r="K78" s="71" t="str">
        <f t="shared" ref="K78:K83" si="29">IFERROR(LARGE((N78:CF78),5),"")</f>
        <v/>
      </c>
      <c r="L78" s="72" t="str">
        <f t="shared" si="23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  <c r="CD78" s="12" t="s">
        <v>12</v>
      </c>
      <c r="CE78" s="12" t="s">
        <v>12</v>
      </c>
      <c r="CF78" s="12" t="s">
        <v>12</v>
      </c>
    </row>
    <row r="79" spans="1:84" x14ac:dyDescent="0.35">
      <c r="A79" t="str">
        <f t="shared" si="20"/>
        <v/>
      </c>
      <c r="B79" t="str">
        <f t="shared" si="21"/>
        <v/>
      </c>
      <c r="C79" s="12">
        <v>71</v>
      </c>
      <c r="E79" s="12" t="str">
        <f t="shared" si="24"/>
        <v/>
      </c>
      <c r="F79" s="12" t="str">
        <f t="shared" si="22"/>
        <v/>
      </c>
      <c r="G79" s="71" t="str">
        <f t="shared" si="25"/>
        <v/>
      </c>
      <c r="H79" s="71" t="str">
        <f t="shared" si="26"/>
        <v/>
      </c>
      <c r="I79" s="71" t="str">
        <f t="shared" si="27"/>
        <v/>
      </c>
      <c r="J79" s="71" t="str">
        <f t="shared" si="28"/>
        <v/>
      </c>
      <c r="K79" s="71" t="str">
        <f t="shared" si="29"/>
        <v/>
      </c>
      <c r="L79" s="72" t="str">
        <f t="shared" si="23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  <c r="CD79" s="12" t="s">
        <v>12</v>
      </c>
      <c r="CE79" s="12" t="s">
        <v>12</v>
      </c>
      <c r="CF79" s="12" t="s">
        <v>12</v>
      </c>
    </row>
    <row r="80" spans="1:84" x14ac:dyDescent="0.35">
      <c r="A80" t="str">
        <f t="shared" si="20"/>
        <v/>
      </c>
      <c r="B80" t="str">
        <f t="shared" si="21"/>
        <v/>
      </c>
      <c r="C80" s="12">
        <v>72</v>
      </c>
      <c r="E80" s="12" t="str">
        <f t="shared" si="24"/>
        <v/>
      </c>
      <c r="F80" s="12" t="str">
        <f t="shared" si="22"/>
        <v/>
      </c>
      <c r="G80" s="71" t="str">
        <f t="shared" si="25"/>
        <v/>
      </c>
      <c r="H80" s="71" t="str">
        <f t="shared" si="26"/>
        <v/>
      </c>
      <c r="I80" s="71" t="str">
        <f t="shared" si="27"/>
        <v/>
      </c>
      <c r="J80" s="71" t="str">
        <f t="shared" si="28"/>
        <v/>
      </c>
      <c r="K80" s="71" t="str">
        <f t="shared" si="29"/>
        <v/>
      </c>
      <c r="L80" s="72" t="str">
        <f t="shared" si="23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  <c r="CD80" s="12" t="s">
        <v>12</v>
      </c>
      <c r="CE80" s="12" t="s">
        <v>12</v>
      </c>
      <c r="CF80" s="12" t="s">
        <v>12</v>
      </c>
    </row>
    <row r="81" spans="1:84" x14ac:dyDescent="0.35">
      <c r="A81" t="str">
        <f t="shared" si="20"/>
        <v/>
      </c>
      <c r="B81" t="str">
        <f t="shared" si="21"/>
        <v/>
      </c>
      <c r="C81" s="12">
        <v>73</v>
      </c>
      <c r="E81" s="12" t="str">
        <f t="shared" si="24"/>
        <v/>
      </c>
      <c r="F81" s="12" t="str">
        <f t="shared" si="22"/>
        <v/>
      </c>
      <c r="G81" s="71" t="str">
        <f t="shared" si="25"/>
        <v/>
      </c>
      <c r="H81" s="71" t="str">
        <f t="shared" si="26"/>
        <v/>
      </c>
      <c r="I81" s="71" t="str">
        <f t="shared" si="27"/>
        <v/>
      </c>
      <c r="J81" s="71" t="str">
        <f t="shared" si="28"/>
        <v/>
      </c>
      <c r="K81" s="71" t="str">
        <f t="shared" si="29"/>
        <v/>
      </c>
      <c r="L81" s="72" t="str">
        <f t="shared" si="23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  <c r="CD81" s="12" t="s">
        <v>12</v>
      </c>
      <c r="CE81" s="12" t="s">
        <v>12</v>
      </c>
      <c r="CF81" s="12" t="s">
        <v>12</v>
      </c>
    </row>
    <row r="82" spans="1:84" x14ac:dyDescent="0.35">
      <c r="A82" t="str">
        <f t="shared" si="20"/>
        <v/>
      </c>
      <c r="B82" t="str">
        <f t="shared" si="21"/>
        <v/>
      </c>
      <c r="C82" s="12">
        <v>74</v>
      </c>
      <c r="E82" s="12" t="str">
        <f t="shared" si="24"/>
        <v/>
      </c>
      <c r="F82" s="12" t="str">
        <f t="shared" si="22"/>
        <v/>
      </c>
      <c r="G82" s="71" t="str">
        <f t="shared" si="25"/>
        <v/>
      </c>
      <c r="H82" s="71" t="str">
        <f t="shared" si="26"/>
        <v/>
      </c>
      <c r="I82" s="71" t="str">
        <f t="shared" si="27"/>
        <v/>
      </c>
      <c r="J82" s="71" t="str">
        <f t="shared" si="28"/>
        <v/>
      </c>
      <c r="K82" s="71" t="str">
        <f t="shared" si="29"/>
        <v/>
      </c>
      <c r="L82" s="72" t="str">
        <f t="shared" si="23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  <c r="CD82" s="12" t="s">
        <v>12</v>
      </c>
      <c r="CE82" s="12" t="s">
        <v>12</v>
      </c>
      <c r="CF82" s="12" t="s">
        <v>12</v>
      </c>
    </row>
    <row r="83" spans="1:84" x14ac:dyDescent="0.35">
      <c r="A83" t="str">
        <f t="shared" si="20"/>
        <v/>
      </c>
      <c r="B83" t="str">
        <f t="shared" si="21"/>
        <v/>
      </c>
      <c r="C83" s="12">
        <v>75</v>
      </c>
      <c r="E83" s="12" t="str">
        <f t="shared" si="24"/>
        <v/>
      </c>
      <c r="F83" s="12" t="str">
        <f t="shared" si="22"/>
        <v/>
      </c>
      <c r="G83" s="71" t="str">
        <f t="shared" si="25"/>
        <v/>
      </c>
      <c r="H83" s="71" t="str">
        <f t="shared" si="26"/>
        <v/>
      </c>
      <c r="I83" s="71" t="str">
        <f t="shared" si="27"/>
        <v/>
      </c>
      <c r="J83" s="71" t="str">
        <f t="shared" si="28"/>
        <v/>
      </c>
      <c r="K83" s="71" t="str">
        <f t="shared" si="29"/>
        <v/>
      </c>
      <c r="L83" s="72" t="str">
        <f t="shared" si="23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  <c r="CD83" s="12" t="s">
        <v>12</v>
      </c>
      <c r="CE83" s="12" t="s">
        <v>12</v>
      </c>
      <c r="CF83" s="12" t="s">
        <v>12</v>
      </c>
    </row>
  </sheetData>
  <sortState xmlns:xlrd2="http://schemas.microsoft.com/office/spreadsheetml/2017/richdata2" ref="A14:CF55">
    <sortCondition ref="A14:A55"/>
  </sortState>
  <mergeCells count="4">
    <mergeCell ref="B5:E5"/>
    <mergeCell ref="B6:E6"/>
    <mergeCell ref="B7:E7"/>
    <mergeCell ref="G12:K12"/>
  </mergeCells>
  <phoneticPr fontId="8" type="noConversion"/>
  <conditionalFormatting sqref="N14:CF83">
    <cfRule type="containsText" dxfId="69" priority="1" operator="containsText" text="Score">
      <formula>NOT(ISERROR(SEARCH("Score",N14)))</formula>
    </cfRule>
    <cfRule type="cellIs" dxfId="68" priority="2" operator="greaterThanOrEqual">
      <formula>$K14</formula>
    </cfRule>
    <cfRule type="cellIs" dxfId="67" priority="3" operator="lessThan">
      <formula>$K14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Z47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52" ht="18.5" x14ac:dyDescent="0.45">
      <c r="B1" s="1" t="s">
        <v>0</v>
      </c>
    </row>
    <row r="2" spans="1:52" ht="18.5" x14ac:dyDescent="0.45">
      <c r="B2" s="1" t="s">
        <v>33</v>
      </c>
    </row>
    <row r="3" spans="1:52" x14ac:dyDescent="0.35">
      <c r="B3" s="2" t="str">
        <f>Summary!B2</f>
        <v>May 25, 2025</v>
      </c>
    </row>
    <row r="5" spans="1:52" x14ac:dyDescent="0.35">
      <c r="B5" s="96" t="s">
        <v>2</v>
      </c>
      <c r="C5" s="96"/>
      <c r="D5" s="96"/>
      <c r="E5" s="97"/>
      <c r="F5" s="50">
        <v>589</v>
      </c>
      <c r="G5" s="64"/>
      <c r="I5" s="3"/>
    </row>
    <row r="6" spans="1:52" x14ac:dyDescent="0.35">
      <c r="B6" s="98" t="s">
        <v>3</v>
      </c>
      <c r="C6" s="98"/>
      <c r="D6" s="98"/>
      <c r="E6" s="99"/>
      <c r="F6" s="51">
        <v>586</v>
      </c>
      <c r="G6" s="64"/>
      <c r="I6" s="4"/>
    </row>
    <row r="7" spans="1:52" x14ac:dyDescent="0.35">
      <c r="B7" s="100" t="s">
        <v>4</v>
      </c>
      <c r="C7" s="100"/>
      <c r="D7" s="100"/>
      <c r="E7" s="101"/>
      <c r="F7" s="52">
        <v>583</v>
      </c>
      <c r="I7" s="5"/>
    </row>
    <row r="10" spans="1:52" ht="18.5" x14ac:dyDescent="0.45">
      <c r="C10" s="7" t="s">
        <v>5</v>
      </c>
    </row>
    <row r="11" spans="1:52" x14ac:dyDescent="0.35">
      <c r="C11" s="8"/>
      <c r="L11" s="12"/>
      <c r="N11" s="64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 t="s">
        <v>15</v>
      </c>
      <c r="AX11" s="64" t="s">
        <v>15</v>
      </c>
      <c r="AY11" s="64" t="s">
        <v>15</v>
      </c>
      <c r="AZ11" s="64" t="s">
        <v>15</v>
      </c>
    </row>
    <row r="12" spans="1:52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2" t="s">
        <v>7</v>
      </c>
      <c r="H12" s="102"/>
      <c r="I12" s="102"/>
      <c r="J12" s="102"/>
      <c r="K12" s="102"/>
      <c r="L12" s="10" t="s">
        <v>14</v>
      </c>
      <c r="N12" s="64" t="s">
        <v>16</v>
      </c>
      <c r="O12" s="64" t="s">
        <v>40</v>
      </c>
      <c r="P12" s="64" t="s">
        <v>40</v>
      </c>
      <c r="Q12" s="64" t="s">
        <v>40</v>
      </c>
      <c r="R12" s="64" t="s">
        <v>40</v>
      </c>
      <c r="S12" s="64" t="s">
        <v>40</v>
      </c>
      <c r="T12" s="64" t="s">
        <v>40</v>
      </c>
      <c r="U12" s="64" t="s">
        <v>41</v>
      </c>
      <c r="V12" s="64" t="s">
        <v>41</v>
      </c>
      <c r="W12" s="64" t="s">
        <v>41</v>
      </c>
      <c r="X12" s="64" t="s">
        <v>41</v>
      </c>
      <c r="Y12" s="64" t="s">
        <v>41</v>
      </c>
      <c r="Z12" s="64" t="s">
        <v>42</v>
      </c>
      <c r="AA12" s="64" t="s">
        <v>42</v>
      </c>
      <c r="AB12" s="64" t="s">
        <v>42</v>
      </c>
      <c r="AC12" s="64" t="s">
        <v>43</v>
      </c>
      <c r="AD12" s="64" t="s">
        <v>44</v>
      </c>
      <c r="AE12" s="64" t="s">
        <v>45</v>
      </c>
      <c r="AF12" s="64" t="s">
        <v>45</v>
      </c>
      <c r="AG12" s="64" t="s">
        <v>45</v>
      </c>
      <c r="AH12" s="64" t="s">
        <v>45</v>
      </c>
      <c r="AI12" s="64" t="s">
        <v>46</v>
      </c>
      <c r="AJ12" s="64" t="s">
        <v>39</v>
      </c>
      <c r="AK12" s="64" t="s">
        <v>39</v>
      </c>
      <c r="AL12" s="64" t="s">
        <v>163</v>
      </c>
      <c r="AM12" s="64" t="s">
        <v>163</v>
      </c>
      <c r="AN12" s="64" t="s">
        <v>163</v>
      </c>
      <c r="AO12" s="64" t="s">
        <v>163</v>
      </c>
      <c r="AP12" s="64" t="s">
        <v>163</v>
      </c>
      <c r="AQ12" s="64" t="s">
        <v>40</v>
      </c>
      <c r="AR12" s="64" t="s">
        <v>40</v>
      </c>
      <c r="AS12" s="64" t="s">
        <v>40</v>
      </c>
      <c r="AT12" s="64" t="s">
        <v>40</v>
      </c>
      <c r="AU12" s="64" t="s">
        <v>40</v>
      </c>
      <c r="AV12" s="64" t="s">
        <v>40</v>
      </c>
      <c r="AW12" s="64" t="s">
        <v>16</v>
      </c>
      <c r="AX12" s="64" t="s">
        <v>16</v>
      </c>
      <c r="AY12" s="64" t="s">
        <v>16</v>
      </c>
      <c r="AZ12" s="64" t="s">
        <v>16</v>
      </c>
    </row>
    <row r="13" spans="1:52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51</v>
      </c>
      <c r="P13" s="64" t="s">
        <v>111</v>
      </c>
      <c r="Q13" s="64" t="s">
        <v>112</v>
      </c>
      <c r="R13" s="64" t="s">
        <v>49</v>
      </c>
      <c r="S13" s="64" t="s">
        <v>139</v>
      </c>
      <c r="T13" s="64" t="s">
        <v>140</v>
      </c>
      <c r="U13" s="64" t="s">
        <v>53</v>
      </c>
      <c r="V13" s="64" t="s">
        <v>114</v>
      </c>
      <c r="W13" s="64" t="s">
        <v>115</v>
      </c>
      <c r="X13" s="64" t="s">
        <v>55</v>
      </c>
      <c r="Y13" s="64" t="s">
        <v>55</v>
      </c>
      <c r="Z13" s="64" t="s">
        <v>56</v>
      </c>
      <c r="AA13" s="64" t="s">
        <v>56</v>
      </c>
      <c r="AB13" s="64" t="s">
        <v>57</v>
      </c>
      <c r="AC13" s="64" t="s">
        <v>49</v>
      </c>
      <c r="AD13" s="64" t="s">
        <v>49</v>
      </c>
      <c r="AE13" s="64" t="s">
        <v>116</v>
      </c>
      <c r="AF13" s="64" t="s">
        <v>117</v>
      </c>
      <c r="AG13" s="64" t="s">
        <v>49</v>
      </c>
      <c r="AH13" s="64" t="s">
        <v>63</v>
      </c>
      <c r="AI13" s="64" t="s">
        <v>60</v>
      </c>
      <c r="AJ13" s="64" t="s">
        <v>150</v>
      </c>
      <c r="AK13" s="64" t="s">
        <v>60</v>
      </c>
      <c r="AL13" s="64" t="s">
        <v>84</v>
      </c>
      <c r="AM13" s="64" t="s">
        <v>172</v>
      </c>
      <c r="AN13" s="64" t="s">
        <v>173</v>
      </c>
      <c r="AO13" s="64" t="s">
        <v>169</v>
      </c>
      <c r="AP13" s="64" t="s">
        <v>174</v>
      </c>
      <c r="AQ13" s="64" t="s">
        <v>183</v>
      </c>
      <c r="AR13" s="64" t="s">
        <v>184</v>
      </c>
      <c r="AS13" s="64" t="s">
        <v>185</v>
      </c>
      <c r="AT13" s="64" t="s">
        <v>60</v>
      </c>
      <c r="AU13" s="64" t="s">
        <v>197</v>
      </c>
      <c r="AV13" s="64" t="s">
        <v>198</v>
      </c>
      <c r="AW13" s="64" t="s">
        <v>182</v>
      </c>
      <c r="AX13" s="64" t="s">
        <v>192</v>
      </c>
      <c r="AY13" s="64" t="s">
        <v>193</v>
      </c>
      <c r="AZ13" s="64" t="s">
        <v>194</v>
      </c>
    </row>
    <row r="14" spans="1:52" x14ac:dyDescent="0.35">
      <c r="A14" t="str">
        <f t="shared" ref="A14:A33" si="0">IF(D14="","",(RIGHT(D14,LEN(D14)-SEARCH(" ",D14,1))))</f>
        <v>Adkins</v>
      </c>
      <c r="B14" t="str">
        <f t="shared" ref="B14:B33" si="1">IF(D14="","",(LEFT(D14,SEARCH(" ",D14,1))))</f>
        <v xml:space="preserve">Samuel </v>
      </c>
      <c r="C14" s="12">
        <v>21</v>
      </c>
      <c r="D14" s="11" t="s">
        <v>190</v>
      </c>
      <c r="E14">
        <f t="shared" ref="E14:E33" si="2">IF(COUNT(N14:AZ14)=0,"", COUNT(N14:AZ14))</f>
        <v>2</v>
      </c>
      <c r="F14">
        <f t="shared" ref="F14:F33" si="3">_xlfn.IFS(E14="","",E14=1,1,E14=2,2,E14=3,3,E14=4,4,E14=5,5,E14&gt;5,5)</f>
        <v>2</v>
      </c>
      <c r="G14">
        <f t="shared" ref="G14:G33" si="4">IFERROR(LARGE((N14:AZ14),1),"")</f>
        <v>588</v>
      </c>
      <c r="H14">
        <f t="shared" ref="H14:H33" si="5">IFERROR(LARGE((N14:AZ14),2),"")</f>
        <v>586</v>
      </c>
      <c r="I14" t="str">
        <f t="shared" ref="I14:I33" si="6">IFERROR(LARGE((N14:AZ14),3),"")</f>
        <v/>
      </c>
      <c r="J14" t="str">
        <f t="shared" ref="J14:J33" si="7">IFERROR(LARGE((N14:AZ14),4),"")</f>
        <v/>
      </c>
      <c r="K14" t="str">
        <f t="shared" ref="K14:K33" si="8">IFERROR(LARGE((N14:AZ14),5),"")</f>
        <v/>
      </c>
      <c r="L14">
        <f t="shared" ref="L14:L33" si="9">IFERROR(AVERAGEIF(G14:K14,"&gt;0"),"")</f>
        <v>587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>
        <v>588</v>
      </c>
      <c r="AS14" s="12">
        <v>586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</row>
    <row r="15" spans="1:52" x14ac:dyDescent="0.35">
      <c r="A15" t="str">
        <f t="shared" si="0"/>
        <v>Barnick</v>
      </c>
      <c r="B15" t="str">
        <f t="shared" si="1"/>
        <v xml:space="preserve">Gavin </v>
      </c>
      <c r="C15" s="12">
        <v>19</v>
      </c>
      <c r="D15" s="11" t="s">
        <v>74</v>
      </c>
      <c r="E15">
        <f t="shared" si="2"/>
        <v>3</v>
      </c>
      <c r="F15">
        <f t="shared" si="3"/>
        <v>3</v>
      </c>
      <c r="G15">
        <f t="shared" si="4"/>
        <v>591</v>
      </c>
      <c r="H15">
        <f t="shared" si="5"/>
        <v>588</v>
      </c>
      <c r="I15">
        <f t="shared" si="6"/>
        <v>586</v>
      </c>
      <c r="J15" t="str">
        <f t="shared" si="7"/>
        <v/>
      </c>
      <c r="K15" t="str">
        <f t="shared" si="8"/>
        <v/>
      </c>
      <c r="L15">
        <f t="shared" si="9"/>
        <v>588.33333333333337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>
        <v>588</v>
      </c>
      <c r="AR15" s="12">
        <v>586</v>
      </c>
      <c r="AS15" s="12">
        <v>591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</row>
    <row r="16" spans="1:52" x14ac:dyDescent="0.35">
      <c r="A16" t="str">
        <f t="shared" si="0"/>
        <v>Clark</v>
      </c>
      <c r="B16" t="str">
        <f t="shared" si="1"/>
        <v xml:space="preserve">Levi </v>
      </c>
      <c r="C16" s="12">
        <v>5</v>
      </c>
      <c r="D16" t="s">
        <v>70</v>
      </c>
      <c r="E16">
        <f t="shared" si="2"/>
        <v>14</v>
      </c>
      <c r="F16">
        <f t="shared" si="3"/>
        <v>5</v>
      </c>
      <c r="G16">
        <f t="shared" si="4"/>
        <v>590</v>
      </c>
      <c r="H16">
        <f t="shared" si="5"/>
        <v>588</v>
      </c>
      <c r="I16">
        <f t="shared" si="6"/>
        <v>588</v>
      </c>
      <c r="J16">
        <f t="shared" si="7"/>
        <v>588</v>
      </c>
      <c r="K16">
        <f t="shared" si="8"/>
        <v>587</v>
      </c>
      <c r="L16" s="78">
        <f t="shared" si="9"/>
        <v>588.20000000000005</v>
      </c>
      <c r="N16" s="12" t="s">
        <v>12</v>
      </c>
      <c r="O16" s="12">
        <v>586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>
        <v>588</v>
      </c>
      <c r="V16" s="12" t="s">
        <v>12</v>
      </c>
      <c r="W16" s="12" t="s">
        <v>12</v>
      </c>
      <c r="X16" s="12">
        <v>576</v>
      </c>
      <c r="Y16" s="12">
        <v>587</v>
      </c>
      <c r="Z16" s="12">
        <v>585</v>
      </c>
      <c r="AA16" s="12">
        <v>586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>
        <v>588</v>
      </c>
      <c r="AI16" s="12">
        <v>590</v>
      </c>
      <c r="AJ16" s="12" t="s">
        <v>12</v>
      </c>
      <c r="AK16" s="12" t="s">
        <v>12</v>
      </c>
      <c r="AL16" s="12">
        <v>583</v>
      </c>
      <c r="AM16" s="12">
        <v>578</v>
      </c>
      <c r="AN16" s="12">
        <v>586</v>
      </c>
      <c r="AO16" s="12" t="s">
        <v>12</v>
      </c>
      <c r="AP16" s="12" t="s">
        <v>12</v>
      </c>
      <c r="AQ16" s="12">
        <v>588</v>
      </c>
      <c r="AR16" s="12">
        <v>586</v>
      </c>
      <c r="AS16" s="12">
        <v>586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</row>
    <row r="17" spans="1:52" x14ac:dyDescent="0.35">
      <c r="A17" t="str">
        <f t="shared" si="0"/>
        <v>Cover</v>
      </c>
      <c r="B17" t="str">
        <f t="shared" si="1"/>
        <v xml:space="preserve">Chance </v>
      </c>
      <c r="C17" s="12">
        <v>9</v>
      </c>
      <c r="D17" t="s">
        <v>78</v>
      </c>
      <c r="E17">
        <f t="shared" si="2"/>
        <v>8</v>
      </c>
      <c r="F17">
        <f t="shared" si="3"/>
        <v>5</v>
      </c>
      <c r="G17">
        <f t="shared" si="4"/>
        <v>580</v>
      </c>
      <c r="H17">
        <f t="shared" si="5"/>
        <v>580</v>
      </c>
      <c r="I17">
        <f t="shared" si="6"/>
        <v>579</v>
      </c>
      <c r="J17">
        <f t="shared" si="7"/>
        <v>578</v>
      </c>
      <c r="K17">
        <f t="shared" si="8"/>
        <v>576</v>
      </c>
      <c r="L17" s="78">
        <f t="shared" si="9"/>
        <v>578.6</v>
      </c>
      <c r="N17" s="12" t="s">
        <v>12</v>
      </c>
      <c r="O17" s="12">
        <v>580</v>
      </c>
      <c r="P17" s="12" t="s">
        <v>12</v>
      </c>
      <c r="Q17" s="12" t="s">
        <v>12</v>
      </c>
      <c r="R17" s="12">
        <v>578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>
        <v>579</v>
      </c>
      <c r="Y17" s="12">
        <v>573</v>
      </c>
      <c r="Z17" s="12">
        <v>576</v>
      </c>
      <c r="AA17" s="12">
        <v>576</v>
      </c>
      <c r="AB17" s="12" t="s">
        <v>12</v>
      </c>
      <c r="AC17" s="12">
        <v>580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>
        <v>576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</row>
    <row r="18" spans="1:52" x14ac:dyDescent="0.35">
      <c r="A18" t="str">
        <f t="shared" si="0"/>
        <v>Dardas</v>
      </c>
      <c r="B18" t="str">
        <f t="shared" si="1"/>
        <v xml:space="preserve">Jason </v>
      </c>
      <c r="C18" s="12">
        <v>18</v>
      </c>
      <c r="D18" t="s">
        <v>118</v>
      </c>
      <c r="E18">
        <f t="shared" si="2"/>
        <v>4</v>
      </c>
      <c r="F18">
        <f t="shared" si="3"/>
        <v>4</v>
      </c>
      <c r="G18">
        <f t="shared" si="4"/>
        <v>591</v>
      </c>
      <c r="H18">
        <f t="shared" si="5"/>
        <v>586</v>
      </c>
      <c r="I18">
        <f t="shared" si="6"/>
        <v>583</v>
      </c>
      <c r="J18">
        <f t="shared" si="7"/>
        <v>566</v>
      </c>
      <c r="K18" t="str">
        <f t="shared" si="8"/>
        <v/>
      </c>
      <c r="L18" s="78">
        <f t="shared" si="9"/>
        <v>581.5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>
        <v>591</v>
      </c>
      <c r="AE18" s="12" t="s">
        <v>12</v>
      </c>
      <c r="AF18" s="12" t="s">
        <v>12</v>
      </c>
      <c r="AG18" s="12">
        <v>583</v>
      </c>
      <c r="AH18" s="12" t="s">
        <v>12</v>
      </c>
      <c r="AI18" s="12">
        <v>586</v>
      </c>
      <c r="AJ18" s="12" t="s">
        <v>12</v>
      </c>
      <c r="AK18" s="12">
        <v>566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</row>
    <row r="19" spans="1:52" x14ac:dyDescent="0.35">
      <c r="A19" t="str">
        <f t="shared" si="0"/>
        <v>Desrosiers</v>
      </c>
      <c r="B19" t="str">
        <f t="shared" si="1"/>
        <v xml:space="preserve">Jared </v>
      </c>
      <c r="C19" s="12">
        <v>11</v>
      </c>
      <c r="D19" t="s">
        <v>81</v>
      </c>
      <c r="E19">
        <f t="shared" si="2"/>
        <v>7</v>
      </c>
      <c r="F19">
        <f t="shared" si="3"/>
        <v>5</v>
      </c>
      <c r="G19">
        <f t="shared" si="4"/>
        <v>588</v>
      </c>
      <c r="H19">
        <f t="shared" si="5"/>
        <v>586</v>
      </c>
      <c r="I19">
        <f t="shared" si="6"/>
        <v>585</v>
      </c>
      <c r="J19">
        <f t="shared" si="7"/>
        <v>584</v>
      </c>
      <c r="K19">
        <f t="shared" si="8"/>
        <v>584</v>
      </c>
      <c r="L19" s="78">
        <f t="shared" si="9"/>
        <v>585.4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>
        <v>586</v>
      </c>
      <c r="T19" s="12">
        <v>588</v>
      </c>
      <c r="U19" s="12">
        <v>584</v>
      </c>
      <c r="V19" s="12" t="s">
        <v>12</v>
      </c>
      <c r="W19" s="12" t="s">
        <v>12</v>
      </c>
      <c r="X19" s="12">
        <v>578</v>
      </c>
      <c r="Y19" s="12">
        <v>585</v>
      </c>
      <c r="Z19" s="12">
        <v>584</v>
      </c>
      <c r="AA19" s="12">
        <v>574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</row>
    <row r="20" spans="1:52" x14ac:dyDescent="0.35">
      <c r="A20" t="str">
        <f t="shared" si="0"/>
        <v>Eddy</v>
      </c>
      <c r="B20" t="str">
        <f t="shared" si="1"/>
        <v xml:space="preserve">Jared </v>
      </c>
      <c r="C20" s="12">
        <v>15</v>
      </c>
      <c r="D20" t="s">
        <v>75</v>
      </c>
      <c r="E20">
        <f t="shared" si="2"/>
        <v>16</v>
      </c>
      <c r="F20">
        <f t="shared" si="3"/>
        <v>5</v>
      </c>
      <c r="G20">
        <f t="shared" si="4"/>
        <v>595</v>
      </c>
      <c r="H20">
        <f t="shared" si="5"/>
        <v>593</v>
      </c>
      <c r="I20">
        <f t="shared" si="6"/>
        <v>592</v>
      </c>
      <c r="J20">
        <f t="shared" si="7"/>
        <v>590</v>
      </c>
      <c r="K20">
        <f t="shared" si="8"/>
        <v>590</v>
      </c>
      <c r="L20" s="78">
        <f t="shared" si="9"/>
        <v>592</v>
      </c>
      <c r="N20" s="12" t="s">
        <v>12</v>
      </c>
      <c r="O20" s="12">
        <v>585</v>
      </c>
      <c r="P20" s="12" t="s">
        <v>12</v>
      </c>
      <c r="Q20" s="12" t="s">
        <v>12</v>
      </c>
      <c r="R20" s="12" t="s">
        <v>12</v>
      </c>
      <c r="S20" s="12">
        <v>593</v>
      </c>
      <c r="T20" s="12">
        <v>588</v>
      </c>
      <c r="U20" s="12">
        <v>580</v>
      </c>
      <c r="V20" s="12" t="s">
        <v>12</v>
      </c>
      <c r="W20" s="12" t="s">
        <v>12</v>
      </c>
      <c r="X20" s="12">
        <v>586</v>
      </c>
      <c r="Y20" s="12">
        <v>586</v>
      </c>
      <c r="Z20" s="12">
        <v>590</v>
      </c>
      <c r="AA20" s="12">
        <v>574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>
        <v>592</v>
      </c>
      <c r="AI20" s="12">
        <v>588</v>
      </c>
      <c r="AJ20" s="12" t="s">
        <v>12</v>
      </c>
      <c r="AK20" s="12" t="s">
        <v>12</v>
      </c>
      <c r="AL20" s="12" t="s">
        <v>12</v>
      </c>
      <c r="AM20" s="12">
        <v>587</v>
      </c>
      <c r="AN20" s="12">
        <v>588</v>
      </c>
      <c r="AO20" s="12" t="s">
        <v>12</v>
      </c>
      <c r="AP20" s="12" t="s">
        <v>12</v>
      </c>
      <c r="AQ20" s="12">
        <v>589</v>
      </c>
      <c r="AR20" s="12">
        <v>595</v>
      </c>
      <c r="AS20" s="12">
        <v>589</v>
      </c>
      <c r="AT20" s="12">
        <v>590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</row>
    <row r="21" spans="1:52" x14ac:dyDescent="0.35">
      <c r="A21" t="str">
        <f t="shared" si="0"/>
        <v>Fiori</v>
      </c>
      <c r="B21" t="str">
        <f t="shared" si="1"/>
        <v xml:space="preserve">Peter </v>
      </c>
      <c r="C21" s="12">
        <v>10</v>
      </c>
      <c r="D21" t="s">
        <v>72</v>
      </c>
      <c r="E21">
        <f t="shared" si="2"/>
        <v>15</v>
      </c>
      <c r="F21">
        <f t="shared" si="3"/>
        <v>5</v>
      </c>
      <c r="G21">
        <f t="shared" si="4"/>
        <v>597</v>
      </c>
      <c r="H21">
        <f t="shared" si="5"/>
        <v>592</v>
      </c>
      <c r="I21">
        <f t="shared" si="6"/>
        <v>591</v>
      </c>
      <c r="J21">
        <f t="shared" si="7"/>
        <v>590</v>
      </c>
      <c r="K21">
        <f t="shared" si="8"/>
        <v>589</v>
      </c>
      <c r="L21" s="78">
        <f t="shared" si="9"/>
        <v>591.79999999999995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>
        <v>590</v>
      </c>
      <c r="S21" s="12" t="s">
        <v>12</v>
      </c>
      <c r="T21" s="12" t="s">
        <v>12</v>
      </c>
      <c r="U21" s="12" t="s">
        <v>12</v>
      </c>
      <c r="V21" s="12">
        <v>576</v>
      </c>
      <c r="W21" s="12" t="s">
        <v>12</v>
      </c>
      <c r="X21" s="12">
        <v>584</v>
      </c>
      <c r="Y21" s="12">
        <v>585</v>
      </c>
      <c r="Z21" s="12">
        <v>589</v>
      </c>
      <c r="AA21" s="12">
        <v>582</v>
      </c>
      <c r="AB21" s="12" t="s">
        <v>12</v>
      </c>
      <c r="AC21" s="12">
        <v>591</v>
      </c>
      <c r="AD21" s="12">
        <v>597</v>
      </c>
      <c r="AE21" s="12" t="s">
        <v>12</v>
      </c>
      <c r="AF21" s="12" t="s">
        <v>12</v>
      </c>
      <c r="AG21" s="12" t="s">
        <v>12</v>
      </c>
      <c r="AH21" s="12">
        <v>583</v>
      </c>
      <c r="AI21" s="12" t="s">
        <v>12</v>
      </c>
      <c r="AJ21" s="12">
        <v>588</v>
      </c>
      <c r="AK21" s="12" t="s">
        <v>12</v>
      </c>
      <c r="AL21" s="12">
        <v>579</v>
      </c>
      <c r="AM21" s="12">
        <v>583</v>
      </c>
      <c r="AN21" s="12">
        <v>587</v>
      </c>
      <c r="AO21" s="12" t="s">
        <v>12</v>
      </c>
      <c r="AP21" s="12" t="s">
        <v>12</v>
      </c>
      <c r="AQ21" s="12">
        <v>589</v>
      </c>
      <c r="AR21" s="12" t="s">
        <v>12</v>
      </c>
      <c r="AS21" s="12" t="s">
        <v>12</v>
      </c>
      <c r="AT21" s="12">
        <v>592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</row>
    <row r="22" spans="1:52" x14ac:dyDescent="0.35">
      <c r="A22" t="str">
        <f t="shared" si="0"/>
        <v>Kissell</v>
      </c>
      <c r="B22" t="str">
        <f t="shared" si="1"/>
        <v xml:space="preserve">Rylan </v>
      </c>
      <c r="C22" s="12">
        <v>12</v>
      </c>
      <c r="D22" t="s">
        <v>67</v>
      </c>
      <c r="E22">
        <f t="shared" si="2"/>
        <v>7</v>
      </c>
      <c r="F22">
        <f t="shared" si="3"/>
        <v>5</v>
      </c>
      <c r="G22">
        <f t="shared" si="4"/>
        <v>587</v>
      </c>
      <c r="H22">
        <f t="shared" si="5"/>
        <v>587</v>
      </c>
      <c r="I22">
        <f t="shared" si="6"/>
        <v>585</v>
      </c>
      <c r="J22">
        <f t="shared" si="7"/>
        <v>585</v>
      </c>
      <c r="K22">
        <f t="shared" si="8"/>
        <v>580</v>
      </c>
      <c r="L22" s="78">
        <f t="shared" si="9"/>
        <v>584.79999999999995</v>
      </c>
      <c r="N22" s="12" t="s">
        <v>12</v>
      </c>
      <c r="O22" s="12" t="s">
        <v>12</v>
      </c>
      <c r="P22" s="12">
        <v>587</v>
      </c>
      <c r="Q22" s="12">
        <v>585</v>
      </c>
      <c r="R22" s="12" t="s">
        <v>12</v>
      </c>
      <c r="S22" s="12" t="s">
        <v>12</v>
      </c>
      <c r="T22" s="12" t="s">
        <v>12</v>
      </c>
      <c r="U22" s="12" t="s">
        <v>12</v>
      </c>
      <c r="V22" s="12">
        <v>587</v>
      </c>
      <c r="W22" s="12">
        <v>585</v>
      </c>
      <c r="X22" s="12">
        <v>577</v>
      </c>
      <c r="Y22" s="12">
        <v>580</v>
      </c>
      <c r="Z22" s="12" t="s">
        <v>12</v>
      </c>
      <c r="AA22" s="12" t="s">
        <v>12</v>
      </c>
      <c r="AB22" s="12">
        <v>579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</row>
    <row r="23" spans="1:52" x14ac:dyDescent="0.35">
      <c r="A23" t="str">
        <f t="shared" si="0"/>
        <v>Kozeniesky</v>
      </c>
      <c r="B23" t="str">
        <f t="shared" si="1"/>
        <v xml:space="preserve">Lucas </v>
      </c>
      <c r="C23" s="12">
        <v>6</v>
      </c>
      <c r="D23" t="s">
        <v>35</v>
      </c>
      <c r="E23">
        <f t="shared" si="2"/>
        <v>5</v>
      </c>
      <c r="F23">
        <f t="shared" si="3"/>
        <v>5</v>
      </c>
      <c r="G23">
        <f t="shared" si="4"/>
        <v>586</v>
      </c>
      <c r="H23">
        <f t="shared" si="5"/>
        <v>584</v>
      </c>
      <c r="I23">
        <f t="shared" si="6"/>
        <v>576</v>
      </c>
      <c r="J23">
        <f t="shared" si="7"/>
        <v>568</v>
      </c>
      <c r="K23">
        <f t="shared" si="8"/>
        <v>562</v>
      </c>
      <c r="L23" s="78">
        <f t="shared" si="9"/>
        <v>575.20000000000005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>
        <v>584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>
        <v>562</v>
      </c>
      <c r="Y23" s="12">
        <v>586</v>
      </c>
      <c r="Z23" s="12">
        <v>568</v>
      </c>
      <c r="AA23" s="12">
        <v>576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</row>
    <row r="24" spans="1:52" x14ac:dyDescent="0.35">
      <c r="A24" t="str">
        <f t="shared" si="0"/>
        <v>Lake</v>
      </c>
      <c r="B24" t="str">
        <f t="shared" si="1"/>
        <v xml:space="preserve">Griffin </v>
      </c>
      <c r="C24" s="12">
        <v>14</v>
      </c>
      <c r="D24" t="s">
        <v>76</v>
      </c>
      <c r="E24">
        <f t="shared" si="2"/>
        <v>16</v>
      </c>
      <c r="F24">
        <f t="shared" si="3"/>
        <v>5</v>
      </c>
      <c r="G24">
        <f t="shared" si="4"/>
        <v>591</v>
      </c>
      <c r="H24">
        <f t="shared" si="5"/>
        <v>590</v>
      </c>
      <c r="I24">
        <f t="shared" si="6"/>
        <v>590</v>
      </c>
      <c r="J24">
        <f t="shared" si="7"/>
        <v>587</v>
      </c>
      <c r="K24">
        <f t="shared" si="8"/>
        <v>585</v>
      </c>
      <c r="L24" s="78">
        <f t="shared" si="9"/>
        <v>588.6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>
        <v>587</v>
      </c>
      <c r="T24" s="12">
        <v>584</v>
      </c>
      <c r="U24" s="12">
        <v>574</v>
      </c>
      <c r="V24" s="12" t="s">
        <v>12</v>
      </c>
      <c r="W24" s="12" t="s">
        <v>12</v>
      </c>
      <c r="X24" s="12">
        <v>579</v>
      </c>
      <c r="Y24" s="12">
        <v>585</v>
      </c>
      <c r="Z24" s="12">
        <v>576</v>
      </c>
      <c r="AA24" s="12">
        <v>577</v>
      </c>
      <c r="AB24" s="12" t="s">
        <v>12</v>
      </c>
      <c r="AC24" s="12" t="s">
        <v>12</v>
      </c>
      <c r="AD24" s="12" t="s">
        <v>12</v>
      </c>
      <c r="AE24" s="12">
        <v>579</v>
      </c>
      <c r="AF24" s="12">
        <v>584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>
        <v>582</v>
      </c>
      <c r="AP24" s="12">
        <v>565</v>
      </c>
      <c r="AQ24" s="12">
        <v>585</v>
      </c>
      <c r="AR24" s="12">
        <v>590</v>
      </c>
      <c r="AS24" s="12">
        <v>591</v>
      </c>
      <c r="AT24" s="12" t="s">
        <v>12</v>
      </c>
      <c r="AU24" s="12">
        <v>584</v>
      </c>
      <c r="AV24" s="12">
        <v>590</v>
      </c>
      <c r="AW24" s="12" t="s">
        <v>12</v>
      </c>
      <c r="AX24" s="12" t="s">
        <v>12</v>
      </c>
      <c r="AY24" s="12" t="s">
        <v>12</v>
      </c>
      <c r="AZ24" s="12" t="s">
        <v>12</v>
      </c>
    </row>
    <row r="25" spans="1:52" x14ac:dyDescent="0.35">
      <c r="A25" t="str">
        <f t="shared" si="0"/>
        <v>Muske</v>
      </c>
      <c r="B25" t="str">
        <f t="shared" si="1"/>
        <v xml:space="preserve">Brandon </v>
      </c>
      <c r="C25" s="12">
        <v>7</v>
      </c>
      <c r="D25" t="s">
        <v>68</v>
      </c>
      <c r="E25">
        <f t="shared" si="2"/>
        <v>10</v>
      </c>
      <c r="F25">
        <f t="shared" si="3"/>
        <v>5</v>
      </c>
      <c r="G25">
        <f t="shared" si="4"/>
        <v>592</v>
      </c>
      <c r="H25">
        <f t="shared" si="5"/>
        <v>584</v>
      </c>
      <c r="I25">
        <f t="shared" si="6"/>
        <v>583</v>
      </c>
      <c r="J25">
        <f t="shared" si="7"/>
        <v>582</v>
      </c>
      <c r="K25">
        <f t="shared" si="8"/>
        <v>581</v>
      </c>
      <c r="L25" s="78">
        <f t="shared" si="9"/>
        <v>584.4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>
        <v>584</v>
      </c>
      <c r="V25" s="12" t="s">
        <v>12</v>
      </c>
      <c r="W25" s="12" t="s">
        <v>12</v>
      </c>
      <c r="X25" s="12">
        <v>572</v>
      </c>
      <c r="Y25" s="12">
        <v>581</v>
      </c>
      <c r="Z25" s="12">
        <v>580</v>
      </c>
      <c r="AA25" s="12">
        <v>574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>
        <v>579</v>
      </c>
      <c r="AI25" s="12">
        <v>583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>
        <v>580</v>
      </c>
      <c r="AR25" s="12">
        <v>582</v>
      </c>
      <c r="AS25" s="12">
        <v>592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 t="s">
        <v>12</v>
      </c>
    </row>
    <row r="26" spans="1:52" x14ac:dyDescent="0.35">
      <c r="A26" t="str">
        <f t="shared" si="0"/>
        <v>Ogoreuc</v>
      </c>
      <c r="B26" t="str">
        <f t="shared" si="1"/>
        <v xml:space="preserve">Jack </v>
      </c>
      <c r="C26" s="12">
        <v>16</v>
      </c>
      <c r="D26" t="s">
        <v>82</v>
      </c>
      <c r="E26">
        <f t="shared" si="2"/>
        <v>15</v>
      </c>
      <c r="F26">
        <f t="shared" si="3"/>
        <v>5</v>
      </c>
      <c r="G26">
        <f t="shared" si="4"/>
        <v>587</v>
      </c>
      <c r="H26">
        <f t="shared" si="5"/>
        <v>584</v>
      </c>
      <c r="I26">
        <f t="shared" si="6"/>
        <v>583</v>
      </c>
      <c r="J26">
        <f t="shared" si="7"/>
        <v>581</v>
      </c>
      <c r="K26">
        <f t="shared" si="8"/>
        <v>580</v>
      </c>
      <c r="L26" s="78">
        <f t="shared" si="9"/>
        <v>583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>
        <v>583</v>
      </c>
      <c r="V26" s="12" t="s">
        <v>12</v>
      </c>
      <c r="W26" s="12" t="s">
        <v>12</v>
      </c>
      <c r="X26" s="12">
        <v>576</v>
      </c>
      <c r="Y26" s="12">
        <v>580</v>
      </c>
      <c r="Z26" s="12">
        <v>587</v>
      </c>
      <c r="AA26" s="12">
        <v>577</v>
      </c>
      <c r="AB26" s="12" t="s">
        <v>12</v>
      </c>
      <c r="AC26" s="12" t="s">
        <v>12</v>
      </c>
      <c r="AD26" s="12">
        <v>581</v>
      </c>
      <c r="AE26" s="12">
        <v>576</v>
      </c>
      <c r="AF26" s="12">
        <v>572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>
        <v>584</v>
      </c>
      <c r="AP26" s="12">
        <v>539</v>
      </c>
      <c r="AQ26" s="12">
        <v>570</v>
      </c>
      <c r="AR26" s="12">
        <v>573</v>
      </c>
      <c r="AS26" s="12">
        <v>571</v>
      </c>
      <c r="AT26" s="12" t="s">
        <v>12</v>
      </c>
      <c r="AU26" s="12">
        <v>571</v>
      </c>
      <c r="AV26" s="12">
        <v>574</v>
      </c>
      <c r="AW26" s="12" t="s">
        <v>12</v>
      </c>
      <c r="AX26" s="12" t="s">
        <v>12</v>
      </c>
      <c r="AY26" s="12" t="s">
        <v>12</v>
      </c>
      <c r="AZ26" s="12" t="s">
        <v>12</v>
      </c>
    </row>
    <row r="27" spans="1:52" x14ac:dyDescent="0.35">
      <c r="A27" t="str">
        <f t="shared" si="0"/>
        <v>Peiser</v>
      </c>
      <c r="B27" t="str">
        <f t="shared" si="1"/>
        <v xml:space="preserve">Braden </v>
      </c>
      <c r="C27" s="12">
        <v>8</v>
      </c>
      <c r="D27" t="s">
        <v>73</v>
      </c>
      <c r="E27">
        <f t="shared" si="2"/>
        <v>10</v>
      </c>
      <c r="F27">
        <f t="shared" si="3"/>
        <v>5</v>
      </c>
      <c r="G27">
        <f t="shared" si="4"/>
        <v>593</v>
      </c>
      <c r="H27">
        <f t="shared" si="5"/>
        <v>590</v>
      </c>
      <c r="I27">
        <f t="shared" si="6"/>
        <v>589</v>
      </c>
      <c r="J27">
        <f t="shared" si="7"/>
        <v>588</v>
      </c>
      <c r="K27">
        <f t="shared" si="8"/>
        <v>586</v>
      </c>
      <c r="L27" s="78">
        <f t="shared" si="9"/>
        <v>589.20000000000005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>
        <v>586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>
        <v>581</v>
      </c>
      <c r="AF27" s="12">
        <v>588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>
        <v>583</v>
      </c>
      <c r="AP27" s="12">
        <v>564</v>
      </c>
      <c r="AQ27" s="12">
        <v>590</v>
      </c>
      <c r="AR27" s="12">
        <v>593</v>
      </c>
      <c r="AS27" s="12">
        <v>589</v>
      </c>
      <c r="AT27" s="12" t="s">
        <v>12</v>
      </c>
      <c r="AU27" s="12">
        <v>586</v>
      </c>
      <c r="AV27" s="12">
        <v>579</v>
      </c>
      <c r="AW27" s="12" t="s">
        <v>12</v>
      </c>
      <c r="AX27" s="12" t="s">
        <v>12</v>
      </c>
      <c r="AY27" s="12" t="s">
        <v>12</v>
      </c>
      <c r="AZ27" s="12" t="s">
        <v>12</v>
      </c>
    </row>
    <row r="28" spans="1:52" x14ac:dyDescent="0.35">
      <c r="A28" t="str">
        <f t="shared" si="0"/>
        <v>Roe</v>
      </c>
      <c r="B28" t="str">
        <f t="shared" si="1"/>
        <v xml:space="preserve">Ivan </v>
      </c>
      <c r="C28" s="12">
        <v>4</v>
      </c>
      <c r="D28" s="11" t="s">
        <v>66</v>
      </c>
      <c r="E28">
        <f t="shared" si="2"/>
        <v>8</v>
      </c>
      <c r="F28">
        <f t="shared" si="3"/>
        <v>5</v>
      </c>
      <c r="G28">
        <f t="shared" si="4"/>
        <v>597</v>
      </c>
      <c r="H28">
        <f t="shared" si="5"/>
        <v>592</v>
      </c>
      <c r="I28">
        <f t="shared" si="6"/>
        <v>591</v>
      </c>
      <c r="J28">
        <f t="shared" si="7"/>
        <v>590</v>
      </c>
      <c r="K28">
        <f t="shared" si="8"/>
        <v>589</v>
      </c>
      <c r="L28" s="78">
        <f t="shared" si="9"/>
        <v>591.79999999999995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>
        <v>589</v>
      </c>
      <c r="W28" s="12">
        <v>588</v>
      </c>
      <c r="X28" s="12">
        <v>590</v>
      </c>
      <c r="Y28" s="12">
        <v>589</v>
      </c>
      <c r="Z28" s="12" t="s">
        <v>12</v>
      </c>
      <c r="AA28" s="12" t="s">
        <v>12</v>
      </c>
      <c r="AB28" s="12">
        <v>587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>
        <v>597</v>
      </c>
      <c r="AR28" s="12">
        <v>592</v>
      </c>
      <c r="AS28" s="12">
        <v>591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</row>
    <row r="29" spans="1:52" x14ac:dyDescent="0.35">
      <c r="A29" t="str">
        <f t="shared" si="0"/>
        <v>Sanchez</v>
      </c>
      <c r="B29" t="str">
        <f t="shared" si="1"/>
        <v xml:space="preserve">Matt </v>
      </c>
      <c r="C29" s="12">
        <v>20</v>
      </c>
      <c r="D29" s="11" t="s">
        <v>71</v>
      </c>
      <c r="E29">
        <f t="shared" si="2"/>
        <v>3</v>
      </c>
      <c r="F29">
        <f t="shared" si="3"/>
        <v>3</v>
      </c>
      <c r="G29">
        <f t="shared" si="4"/>
        <v>589</v>
      </c>
      <c r="H29">
        <f t="shared" si="5"/>
        <v>588</v>
      </c>
      <c r="I29">
        <f t="shared" si="6"/>
        <v>586</v>
      </c>
      <c r="J29" t="str">
        <f t="shared" si="7"/>
        <v/>
      </c>
      <c r="K29" t="str">
        <f t="shared" si="8"/>
        <v/>
      </c>
      <c r="L29">
        <f t="shared" si="9"/>
        <v>587.66666666666663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>
        <v>586</v>
      </c>
      <c r="AR29" s="12">
        <v>588</v>
      </c>
      <c r="AS29" s="12">
        <v>589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</row>
    <row r="30" spans="1:52" x14ac:dyDescent="0.35">
      <c r="A30" t="str">
        <f t="shared" si="0"/>
        <v>Sherry</v>
      </c>
      <c r="B30" t="str">
        <f t="shared" si="1"/>
        <v xml:space="preserve">Tim </v>
      </c>
      <c r="C30" s="12">
        <v>3</v>
      </c>
      <c r="D30" s="11" t="s">
        <v>65</v>
      </c>
      <c r="E30">
        <f t="shared" si="2"/>
        <v>4</v>
      </c>
      <c r="F30">
        <f t="shared" si="3"/>
        <v>4</v>
      </c>
      <c r="G30">
        <f t="shared" si="4"/>
        <v>591</v>
      </c>
      <c r="H30">
        <f t="shared" si="5"/>
        <v>588</v>
      </c>
      <c r="I30">
        <f t="shared" si="6"/>
        <v>584</v>
      </c>
      <c r="J30">
        <f t="shared" si="7"/>
        <v>584</v>
      </c>
      <c r="K30" t="str">
        <f t="shared" si="8"/>
        <v/>
      </c>
      <c r="L30" s="78">
        <f t="shared" si="9"/>
        <v>586.75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>
        <v>584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>
        <v>591</v>
      </c>
      <c r="AR30" s="12">
        <v>584</v>
      </c>
      <c r="AS30" s="12">
        <v>588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</row>
    <row r="31" spans="1:52" x14ac:dyDescent="0.35">
      <c r="A31" t="str">
        <f t="shared" si="0"/>
        <v>Sunderman</v>
      </c>
      <c r="B31" t="str">
        <f t="shared" si="1"/>
        <v xml:space="preserve">Patrick </v>
      </c>
      <c r="C31" s="12">
        <v>1</v>
      </c>
      <c r="D31" s="11" t="s">
        <v>69</v>
      </c>
      <c r="E31">
        <f t="shared" si="2"/>
        <v>13</v>
      </c>
      <c r="F31">
        <f t="shared" si="3"/>
        <v>5</v>
      </c>
      <c r="G31">
        <f t="shared" si="4"/>
        <v>590</v>
      </c>
      <c r="H31">
        <f t="shared" si="5"/>
        <v>589</v>
      </c>
      <c r="I31">
        <f t="shared" si="6"/>
        <v>589</v>
      </c>
      <c r="J31">
        <f t="shared" si="7"/>
        <v>589</v>
      </c>
      <c r="K31">
        <f t="shared" si="8"/>
        <v>587</v>
      </c>
      <c r="L31" s="78">
        <f t="shared" si="9"/>
        <v>588.79999999999995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>
        <v>585</v>
      </c>
      <c r="T31" s="12">
        <v>589</v>
      </c>
      <c r="U31" s="12">
        <v>580</v>
      </c>
      <c r="V31" s="12" t="s">
        <v>12</v>
      </c>
      <c r="W31" s="12" t="s">
        <v>12</v>
      </c>
      <c r="X31" s="12">
        <v>578</v>
      </c>
      <c r="Y31" s="12">
        <v>587</v>
      </c>
      <c r="Z31" s="12">
        <v>589</v>
      </c>
      <c r="AA31" s="12">
        <v>576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>
        <v>579</v>
      </c>
      <c r="AI31" s="12">
        <v>589</v>
      </c>
      <c r="AJ31" s="12" t="s">
        <v>12</v>
      </c>
      <c r="AK31" s="12" t="s">
        <v>12</v>
      </c>
      <c r="AL31" s="12">
        <v>584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>
        <v>583</v>
      </c>
      <c r="AR31" s="12">
        <v>590</v>
      </c>
      <c r="AS31" s="12">
        <v>587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</row>
    <row r="32" spans="1:52" x14ac:dyDescent="0.35">
      <c r="A32" t="str">
        <f t="shared" si="0"/>
        <v>Wee</v>
      </c>
      <c r="B32" t="str">
        <f t="shared" si="1"/>
        <v xml:space="preserve">Tyler </v>
      </c>
      <c r="C32" s="12">
        <v>13</v>
      </c>
      <c r="D32" t="s">
        <v>77</v>
      </c>
      <c r="E32">
        <f t="shared" si="2"/>
        <v>12</v>
      </c>
      <c r="F32">
        <f t="shared" si="3"/>
        <v>5</v>
      </c>
      <c r="G32">
        <f t="shared" si="4"/>
        <v>586</v>
      </c>
      <c r="H32">
        <f t="shared" si="5"/>
        <v>584</v>
      </c>
      <c r="I32">
        <f t="shared" si="6"/>
        <v>583</v>
      </c>
      <c r="J32">
        <f t="shared" si="7"/>
        <v>582</v>
      </c>
      <c r="K32">
        <f t="shared" si="8"/>
        <v>581</v>
      </c>
      <c r="L32" s="78">
        <f t="shared" si="9"/>
        <v>583.20000000000005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>
        <v>577</v>
      </c>
      <c r="Y32" s="12">
        <v>576</v>
      </c>
      <c r="Z32" s="12">
        <v>581</v>
      </c>
      <c r="AA32" s="12">
        <v>559</v>
      </c>
      <c r="AB32" s="12" t="s">
        <v>12</v>
      </c>
      <c r="AC32" s="12" t="s">
        <v>12</v>
      </c>
      <c r="AD32" s="12">
        <v>586</v>
      </c>
      <c r="AE32" s="12">
        <v>578</v>
      </c>
      <c r="AF32" s="12">
        <v>583</v>
      </c>
      <c r="AG32" s="12" t="s">
        <v>12</v>
      </c>
      <c r="AH32" s="12">
        <v>584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>
        <v>582</v>
      </c>
      <c r="AP32" s="12">
        <v>565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>
        <v>576</v>
      </c>
      <c r="AV32" s="12">
        <v>580</v>
      </c>
      <c r="AW32" s="12" t="s">
        <v>12</v>
      </c>
      <c r="AX32" s="12" t="s">
        <v>12</v>
      </c>
      <c r="AY32" s="12" t="s">
        <v>12</v>
      </c>
      <c r="AZ32" s="12" t="s">
        <v>12</v>
      </c>
    </row>
    <row r="33" spans="1:52" x14ac:dyDescent="0.35">
      <c r="A33" t="str">
        <f t="shared" si="0"/>
        <v>Wisman</v>
      </c>
      <c r="B33" t="str">
        <f t="shared" si="1"/>
        <v xml:space="preserve">Jacob </v>
      </c>
      <c r="C33" s="12">
        <v>17</v>
      </c>
      <c r="D33" t="s">
        <v>80</v>
      </c>
      <c r="E33">
        <f t="shared" si="2"/>
        <v>16</v>
      </c>
      <c r="F33">
        <f t="shared" si="3"/>
        <v>5</v>
      </c>
      <c r="G33">
        <f t="shared" si="4"/>
        <v>589</v>
      </c>
      <c r="H33">
        <f t="shared" si="5"/>
        <v>585</v>
      </c>
      <c r="I33">
        <f t="shared" si="6"/>
        <v>583</v>
      </c>
      <c r="J33">
        <f t="shared" si="7"/>
        <v>583</v>
      </c>
      <c r="K33">
        <f t="shared" si="8"/>
        <v>580</v>
      </c>
      <c r="L33" s="78">
        <f t="shared" si="9"/>
        <v>584</v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>
        <v>574</v>
      </c>
      <c r="T33" s="12">
        <v>574</v>
      </c>
      <c r="U33" s="12">
        <v>579</v>
      </c>
      <c r="V33" s="12" t="s">
        <v>12</v>
      </c>
      <c r="W33" s="12" t="s">
        <v>12</v>
      </c>
      <c r="X33" s="12">
        <v>569</v>
      </c>
      <c r="Y33" s="12">
        <v>571</v>
      </c>
      <c r="Z33" s="12">
        <v>580</v>
      </c>
      <c r="AA33" s="12">
        <v>577</v>
      </c>
      <c r="AB33" s="12" t="s">
        <v>12</v>
      </c>
      <c r="AC33" s="12" t="s">
        <v>12</v>
      </c>
      <c r="AD33" s="12" t="s">
        <v>12</v>
      </c>
      <c r="AE33" s="12">
        <v>583</v>
      </c>
      <c r="AF33" s="12">
        <v>577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>
        <v>575</v>
      </c>
      <c r="AP33" s="12">
        <v>562</v>
      </c>
      <c r="AQ33" s="12">
        <v>589</v>
      </c>
      <c r="AR33" s="12">
        <v>585</v>
      </c>
      <c r="AS33" s="12">
        <v>583</v>
      </c>
      <c r="AT33" s="12" t="s">
        <v>12</v>
      </c>
      <c r="AU33" s="12">
        <v>575</v>
      </c>
      <c r="AV33" s="12">
        <v>574</v>
      </c>
      <c r="AW33" s="12" t="s">
        <v>12</v>
      </c>
      <c r="AX33" s="12" t="s">
        <v>12</v>
      </c>
      <c r="AY33" s="12" t="s">
        <v>12</v>
      </c>
      <c r="AZ33" s="12" t="s">
        <v>12</v>
      </c>
    </row>
    <row r="34" spans="1:52" x14ac:dyDescent="0.35">
      <c r="A34" t="str">
        <f t="shared" ref="A34" si="10">IF(D34="","",(RIGHT(D34,LEN(D34)-SEARCH(" ",D34,1))))</f>
        <v/>
      </c>
      <c r="B34" t="str">
        <f t="shared" ref="B34" si="11">IF(D34="","",(LEFT(D34,SEARCH(" ",D34,1))))</f>
        <v/>
      </c>
      <c r="C34" s="12">
        <v>22</v>
      </c>
      <c r="E34" t="str">
        <f t="shared" ref="E34:E47" si="12">IF(COUNT(N34:AZ34)=0,"", COUNT(N34:AZ34))</f>
        <v/>
      </c>
      <c r="F34" t="str">
        <f t="shared" ref="F34:F42" si="13">_xlfn.IFS(E34="","",E34=1,1,E34=2,2,E34=3,3,E34=4,4,E34=5,5,E34&gt;5,5)</f>
        <v/>
      </c>
      <c r="G34" t="str">
        <f t="shared" ref="G34:G47" si="14">IFERROR(LARGE((N34:AZ34),1),"")</f>
        <v/>
      </c>
      <c r="H34" t="str">
        <f t="shared" ref="H34:H47" si="15">IFERROR(LARGE((N34:AZ34),2),"")</f>
        <v/>
      </c>
      <c r="I34" t="str">
        <f t="shared" ref="I34:I47" si="16">IFERROR(LARGE((N34:AZ34),3),"")</f>
        <v/>
      </c>
      <c r="J34" t="str">
        <f t="shared" ref="J34:J47" si="17">IFERROR(LARGE((N34:AZ34),4),"")</f>
        <v/>
      </c>
      <c r="K34" t="str">
        <f t="shared" ref="K34:K47" si="18">IFERROR(LARGE((N34:AZ34),5),"")</f>
        <v/>
      </c>
      <c r="L34" t="str">
        <f t="shared" ref="L34:L42" si="19">IFERROR(AVERAGEIF(G34:K34,"&gt;0"),"")</f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 t="s">
        <v>12</v>
      </c>
    </row>
    <row r="35" spans="1:52" x14ac:dyDescent="0.35">
      <c r="A35" t="str">
        <f t="shared" ref="A35:A42" si="20">IF(D35="","",(RIGHT(D35,LEN(D35)-SEARCH(" ",D35,1))))</f>
        <v/>
      </c>
      <c r="B35" t="str">
        <f t="shared" ref="B35:B42" si="21">IF(D35="","",(LEFT(D35,SEARCH(" ",D35,1))))</f>
        <v/>
      </c>
      <c r="C35" s="12">
        <v>23</v>
      </c>
      <c r="E35" t="str">
        <f t="shared" si="12"/>
        <v/>
      </c>
      <c r="F35" t="str">
        <f t="shared" si="13"/>
        <v/>
      </c>
      <c r="G35" t="str">
        <f t="shared" si="14"/>
        <v/>
      </c>
      <c r="H35" t="str">
        <f t="shared" si="15"/>
        <v/>
      </c>
      <c r="I35" t="str">
        <f t="shared" si="16"/>
        <v/>
      </c>
      <c r="J35" t="str">
        <f t="shared" si="17"/>
        <v/>
      </c>
      <c r="K35" t="str">
        <f t="shared" si="18"/>
        <v/>
      </c>
      <c r="L35" t="str">
        <f t="shared" si="19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</row>
    <row r="36" spans="1:52" x14ac:dyDescent="0.35">
      <c r="A36" t="str">
        <f t="shared" si="20"/>
        <v/>
      </c>
      <c r="B36" t="str">
        <f t="shared" si="21"/>
        <v/>
      </c>
      <c r="C36" s="12">
        <v>24</v>
      </c>
      <c r="E36" t="str">
        <f t="shared" si="12"/>
        <v/>
      </c>
      <c r="F36" t="str">
        <f t="shared" si="13"/>
        <v/>
      </c>
      <c r="G36" t="str">
        <f t="shared" si="14"/>
        <v/>
      </c>
      <c r="H36" t="str">
        <f t="shared" si="15"/>
        <v/>
      </c>
      <c r="I36" t="str">
        <f t="shared" si="16"/>
        <v/>
      </c>
      <c r="J36" t="str">
        <f t="shared" si="17"/>
        <v/>
      </c>
      <c r="K36" t="str">
        <f t="shared" si="18"/>
        <v/>
      </c>
      <c r="L36" t="str">
        <f t="shared" si="19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</row>
    <row r="37" spans="1:52" x14ac:dyDescent="0.35">
      <c r="A37" t="str">
        <f t="shared" si="20"/>
        <v/>
      </c>
      <c r="B37" t="str">
        <f t="shared" si="21"/>
        <v/>
      </c>
      <c r="C37" s="12">
        <v>25</v>
      </c>
      <c r="E37" t="str">
        <f t="shared" si="12"/>
        <v/>
      </c>
      <c r="F37" t="str">
        <f t="shared" si="13"/>
        <v/>
      </c>
      <c r="G37" t="str">
        <f t="shared" si="14"/>
        <v/>
      </c>
      <c r="H37" t="str">
        <f t="shared" si="15"/>
        <v/>
      </c>
      <c r="I37" t="str">
        <f t="shared" si="16"/>
        <v/>
      </c>
      <c r="J37" t="str">
        <f t="shared" si="17"/>
        <v/>
      </c>
      <c r="K37" t="str">
        <f t="shared" si="18"/>
        <v/>
      </c>
      <c r="L37" t="str">
        <f t="shared" si="19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</row>
    <row r="38" spans="1:52" x14ac:dyDescent="0.35">
      <c r="A38" t="str">
        <f t="shared" si="20"/>
        <v/>
      </c>
      <c r="B38" t="str">
        <f t="shared" si="21"/>
        <v/>
      </c>
      <c r="C38" s="12">
        <v>26</v>
      </c>
      <c r="E38" t="str">
        <f t="shared" si="12"/>
        <v/>
      </c>
      <c r="F38" t="str">
        <f t="shared" si="13"/>
        <v/>
      </c>
      <c r="G38" t="str">
        <f t="shared" si="14"/>
        <v/>
      </c>
      <c r="H38" t="str">
        <f t="shared" si="15"/>
        <v/>
      </c>
      <c r="I38" t="str">
        <f t="shared" si="16"/>
        <v/>
      </c>
      <c r="J38" t="str">
        <f t="shared" si="17"/>
        <v/>
      </c>
      <c r="K38" t="str">
        <f t="shared" si="18"/>
        <v/>
      </c>
      <c r="L38" t="str">
        <f t="shared" si="19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</row>
    <row r="39" spans="1:52" x14ac:dyDescent="0.35">
      <c r="A39" t="str">
        <f t="shared" si="20"/>
        <v/>
      </c>
      <c r="B39" t="str">
        <f t="shared" si="21"/>
        <v/>
      </c>
      <c r="C39" s="12">
        <v>27</v>
      </c>
      <c r="E39" t="str">
        <f t="shared" si="12"/>
        <v/>
      </c>
      <c r="F39" t="str">
        <f t="shared" si="13"/>
        <v/>
      </c>
      <c r="G39" t="str">
        <f t="shared" si="14"/>
        <v/>
      </c>
      <c r="H39" t="str">
        <f t="shared" si="15"/>
        <v/>
      </c>
      <c r="I39" t="str">
        <f t="shared" si="16"/>
        <v/>
      </c>
      <c r="J39" t="str">
        <f t="shared" si="17"/>
        <v/>
      </c>
      <c r="K39" t="str">
        <f t="shared" si="18"/>
        <v/>
      </c>
      <c r="L39" t="str">
        <f t="shared" si="19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</row>
    <row r="40" spans="1:52" x14ac:dyDescent="0.35">
      <c r="A40" t="str">
        <f t="shared" si="20"/>
        <v/>
      </c>
      <c r="B40" t="str">
        <f t="shared" si="21"/>
        <v/>
      </c>
      <c r="C40" s="12">
        <v>28</v>
      </c>
      <c r="E40" t="str">
        <f t="shared" si="12"/>
        <v/>
      </c>
      <c r="F40" t="str">
        <f t="shared" si="13"/>
        <v/>
      </c>
      <c r="G40" t="str">
        <f t="shared" si="14"/>
        <v/>
      </c>
      <c r="H40" t="str">
        <f t="shared" si="15"/>
        <v/>
      </c>
      <c r="I40" t="str">
        <f t="shared" si="16"/>
        <v/>
      </c>
      <c r="J40" t="str">
        <f t="shared" si="17"/>
        <v/>
      </c>
      <c r="K40" t="str">
        <f t="shared" si="18"/>
        <v/>
      </c>
      <c r="L40" t="str">
        <f t="shared" si="19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</row>
    <row r="41" spans="1:52" x14ac:dyDescent="0.35">
      <c r="A41" t="str">
        <f t="shared" si="20"/>
        <v/>
      </c>
      <c r="B41" t="str">
        <f t="shared" si="21"/>
        <v/>
      </c>
      <c r="C41" s="12">
        <v>29</v>
      </c>
      <c r="E41" t="str">
        <f t="shared" si="12"/>
        <v/>
      </c>
      <c r="F41" t="str">
        <f t="shared" si="13"/>
        <v/>
      </c>
      <c r="G41" t="str">
        <f t="shared" si="14"/>
        <v/>
      </c>
      <c r="H41" t="str">
        <f t="shared" si="15"/>
        <v/>
      </c>
      <c r="I41" t="str">
        <f t="shared" si="16"/>
        <v/>
      </c>
      <c r="J41" t="str">
        <f t="shared" si="17"/>
        <v/>
      </c>
      <c r="K41" t="str">
        <f t="shared" si="18"/>
        <v/>
      </c>
      <c r="L41" t="str">
        <f t="shared" si="1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</row>
    <row r="42" spans="1:52" x14ac:dyDescent="0.35">
      <c r="A42" t="str">
        <f t="shared" si="20"/>
        <v/>
      </c>
      <c r="B42" t="str">
        <f t="shared" si="21"/>
        <v/>
      </c>
      <c r="C42" s="12">
        <v>30</v>
      </c>
      <c r="E42" t="str">
        <f t="shared" si="12"/>
        <v/>
      </c>
      <c r="F42" t="str">
        <f t="shared" si="13"/>
        <v/>
      </c>
      <c r="G42" t="str">
        <f t="shared" si="14"/>
        <v/>
      </c>
      <c r="H42" t="str">
        <f t="shared" si="15"/>
        <v/>
      </c>
      <c r="I42" t="str">
        <f t="shared" si="16"/>
        <v/>
      </c>
      <c r="J42" t="str">
        <f t="shared" si="17"/>
        <v/>
      </c>
      <c r="K42" t="str">
        <f t="shared" si="18"/>
        <v/>
      </c>
      <c r="L42" t="str">
        <f t="shared" si="1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</row>
    <row r="43" spans="1:52" x14ac:dyDescent="0.35">
      <c r="A43" t="str">
        <f t="shared" ref="A43:A47" si="22">IF(D43="","",(RIGHT(D43,LEN(D43)-SEARCH(" ",D43,1))))</f>
        <v/>
      </c>
      <c r="B43" t="str">
        <f t="shared" ref="B43:B47" si="23">IF(D43="","",(LEFT(D43,SEARCH(" ",D43,1))))</f>
        <v/>
      </c>
      <c r="C43" s="12">
        <v>31</v>
      </c>
      <c r="E43" t="str">
        <f t="shared" si="12"/>
        <v/>
      </c>
      <c r="F43" t="str">
        <f t="shared" ref="F43:F47" si="24">_xlfn.IFS(E43="","",E43=1,1,E43=2,2,E43=3,3,E43=4,4,E43=5,5,E43&gt;5,5)</f>
        <v/>
      </c>
      <c r="G43" t="str">
        <f t="shared" si="14"/>
        <v/>
      </c>
      <c r="H43" t="str">
        <f t="shared" si="15"/>
        <v/>
      </c>
      <c r="I43" t="str">
        <f t="shared" si="16"/>
        <v/>
      </c>
      <c r="J43" t="str">
        <f t="shared" si="17"/>
        <v/>
      </c>
      <c r="K43" t="str">
        <f t="shared" si="18"/>
        <v/>
      </c>
      <c r="L43" t="str">
        <f t="shared" ref="L43:L47" si="25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</row>
    <row r="44" spans="1:52" x14ac:dyDescent="0.35">
      <c r="A44" t="str">
        <f t="shared" si="22"/>
        <v/>
      </c>
      <c r="B44" t="str">
        <f t="shared" si="23"/>
        <v/>
      </c>
      <c r="C44" s="12">
        <v>32</v>
      </c>
      <c r="E44" t="str">
        <f t="shared" si="12"/>
        <v/>
      </c>
      <c r="F44" t="str">
        <f t="shared" si="24"/>
        <v/>
      </c>
      <c r="G44" t="str">
        <f t="shared" si="14"/>
        <v/>
      </c>
      <c r="H44" t="str">
        <f t="shared" si="15"/>
        <v/>
      </c>
      <c r="I44" t="str">
        <f t="shared" si="16"/>
        <v/>
      </c>
      <c r="J44" t="str">
        <f t="shared" si="17"/>
        <v/>
      </c>
      <c r="K44" t="str">
        <f t="shared" si="18"/>
        <v/>
      </c>
      <c r="L44" t="str">
        <f t="shared" si="25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</row>
    <row r="45" spans="1:52" x14ac:dyDescent="0.35">
      <c r="A45" t="str">
        <f t="shared" si="22"/>
        <v/>
      </c>
      <c r="B45" t="str">
        <f t="shared" si="23"/>
        <v/>
      </c>
      <c r="C45" s="12">
        <v>33</v>
      </c>
      <c r="E45" t="str">
        <f t="shared" si="12"/>
        <v/>
      </c>
      <c r="F45" t="str">
        <f t="shared" si="24"/>
        <v/>
      </c>
      <c r="G45" t="str">
        <f t="shared" si="14"/>
        <v/>
      </c>
      <c r="H45" t="str">
        <f t="shared" si="15"/>
        <v/>
      </c>
      <c r="I45" t="str">
        <f t="shared" si="16"/>
        <v/>
      </c>
      <c r="J45" t="str">
        <f t="shared" si="17"/>
        <v/>
      </c>
      <c r="K45" t="str">
        <f t="shared" si="18"/>
        <v/>
      </c>
      <c r="L45" t="str">
        <f t="shared" si="25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</row>
    <row r="46" spans="1:52" x14ac:dyDescent="0.35">
      <c r="A46" t="str">
        <f t="shared" si="22"/>
        <v/>
      </c>
      <c r="B46" t="str">
        <f t="shared" si="23"/>
        <v/>
      </c>
      <c r="C46" s="12">
        <v>34</v>
      </c>
      <c r="E46" t="str">
        <f t="shared" si="12"/>
        <v/>
      </c>
      <c r="F46" t="str">
        <f t="shared" si="24"/>
        <v/>
      </c>
      <c r="G46" t="str">
        <f t="shared" si="14"/>
        <v/>
      </c>
      <c r="H46" t="str">
        <f t="shared" si="15"/>
        <v/>
      </c>
      <c r="I46" t="str">
        <f t="shared" si="16"/>
        <v/>
      </c>
      <c r="J46" t="str">
        <f t="shared" si="17"/>
        <v/>
      </c>
      <c r="K46" t="str">
        <f t="shared" si="18"/>
        <v/>
      </c>
      <c r="L46" t="str">
        <f t="shared" si="25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</row>
    <row r="47" spans="1:52" x14ac:dyDescent="0.35">
      <c r="A47" t="str">
        <f t="shared" si="22"/>
        <v/>
      </c>
      <c r="B47" t="str">
        <f t="shared" si="23"/>
        <v/>
      </c>
      <c r="C47" s="12">
        <v>35</v>
      </c>
      <c r="E47" t="str">
        <f t="shared" si="12"/>
        <v/>
      </c>
      <c r="F47" t="str">
        <f t="shared" si="24"/>
        <v/>
      </c>
      <c r="G47" t="str">
        <f t="shared" si="14"/>
        <v/>
      </c>
      <c r="H47" t="str">
        <f t="shared" si="15"/>
        <v/>
      </c>
      <c r="I47" t="str">
        <f t="shared" si="16"/>
        <v/>
      </c>
      <c r="J47" t="str">
        <f t="shared" si="17"/>
        <v/>
      </c>
      <c r="K47" t="str">
        <f t="shared" si="18"/>
        <v/>
      </c>
      <c r="L47" t="str">
        <f t="shared" si="25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</row>
  </sheetData>
  <sortState xmlns:xlrd2="http://schemas.microsoft.com/office/spreadsheetml/2017/richdata2" ref="A14:AZ33">
    <sortCondition ref="A14:A33"/>
  </sortState>
  <mergeCells count="4">
    <mergeCell ref="B5:E5"/>
    <mergeCell ref="B6:E6"/>
    <mergeCell ref="B7:E7"/>
    <mergeCell ref="G12:K12"/>
  </mergeCells>
  <phoneticPr fontId="8" type="noConversion"/>
  <conditionalFormatting sqref="N14:AZ47">
    <cfRule type="containsText" dxfId="66" priority="1" operator="containsText" text="Score">
      <formula>NOT(ISERROR(SEARCH("Score",N14)))</formula>
    </cfRule>
    <cfRule type="cellIs" dxfId="65" priority="2" operator="greaterThanOrEqual">
      <formula>$K14</formula>
    </cfRule>
    <cfRule type="cellIs" dxfId="64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X70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50" ht="18.5" x14ac:dyDescent="0.45">
      <c r="B1" s="1" t="s">
        <v>0</v>
      </c>
    </row>
    <row r="2" spans="1:50" ht="18.5" x14ac:dyDescent="0.45">
      <c r="B2" s="1" t="s">
        <v>34</v>
      </c>
    </row>
    <row r="3" spans="1:50" x14ac:dyDescent="0.35">
      <c r="B3" s="49" t="str">
        <f>Summary!B2</f>
        <v>May 25, 2025</v>
      </c>
    </row>
    <row r="5" spans="1:50" x14ac:dyDescent="0.35">
      <c r="B5" s="96" t="s">
        <v>2</v>
      </c>
      <c r="C5" s="96"/>
      <c r="D5" s="96"/>
      <c r="E5" s="97"/>
      <c r="F5" s="50">
        <v>589</v>
      </c>
      <c r="I5" s="3"/>
    </row>
    <row r="6" spans="1:50" x14ac:dyDescent="0.35">
      <c r="B6" s="98" t="s">
        <v>3</v>
      </c>
      <c r="C6" s="98"/>
      <c r="D6" s="98"/>
      <c r="E6" s="99"/>
      <c r="F6" s="51">
        <v>586</v>
      </c>
      <c r="I6" s="4"/>
    </row>
    <row r="7" spans="1:50" x14ac:dyDescent="0.35">
      <c r="B7" s="100" t="s">
        <v>4</v>
      </c>
      <c r="C7" s="100"/>
      <c r="D7" s="100"/>
      <c r="E7" s="101"/>
      <c r="F7" s="52">
        <v>583</v>
      </c>
      <c r="I7" s="5"/>
    </row>
    <row r="10" spans="1:50" ht="18.5" x14ac:dyDescent="0.45">
      <c r="C10" s="7" t="s">
        <v>5</v>
      </c>
    </row>
    <row r="11" spans="1:50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 t="s">
        <v>15</v>
      </c>
      <c r="AV11" s="64" t="s">
        <v>15</v>
      </c>
      <c r="AW11" s="64" t="s">
        <v>15</v>
      </c>
      <c r="AX11" s="64" t="s">
        <v>15</v>
      </c>
    </row>
    <row r="12" spans="1:50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2" t="s">
        <v>7</v>
      </c>
      <c r="H12" s="102"/>
      <c r="I12" s="102"/>
      <c r="J12" s="102"/>
      <c r="K12" s="102"/>
      <c r="L12" s="10" t="s">
        <v>14</v>
      </c>
      <c r="N12" s="70" t="s">
        <v>16</v>
      </c>
      <c r="O12" s="64" t="s">
        <v>40</v>
      </c>
      <c r="P12" s="64" t="s">
        <v>40</v>
      </c>
      <c r="Q12" s="64" t="s">
        <v>40</v>
      </c>
      <c r="R12" s="64" t="s">
        <v>40</v>
      </c>
      <c r="S12" s="64" t="s">
        <v>40</v>
      </c>
      <c r="T12" s="64" t="s">
        <v>40</v>
      </c>
      <c r="U12" s="64" t="s">
        <v>40</v>
      </c>
      <c r="V12" s="64" t="s">
        <v>41</v>
      </c>
      <c r="W12" s="64" t="s">
        <v>41</v>
      </c>
      <c r="X12" s="64" t="s">
        <v>41</v>
      </c>
      <c r="Y12" s="64" t="s">
        <v>41</v>
      </c>
      <c r="Z12" s="64" t="s">
        <v>41</v>
      </c>
      <c r="AA12" s="64" t="s">
        <v>42</v>
      </c>
      <c r="AB12" s="64" t="s">
        <v>42</v>
      </c>
      <c r="AC12" s="64" t="s">
        <v>43</v>
      </c>
      <c r="AD12" s="64" t="s">
        <v>43</v>
      </c>
      <c r="AE12" s="64" t="s">
        <v>44</v>
      </c>
      <c r="AF12" s="64" t="s">
        <v>45</v>
      </c>
      <c r="AG12" s="64" t="s">
        <v>45</v>
      </c>
      <c r="AH12" s="64" t="s">
        <v>45</v>
      </c>
      <c r="AI12" s="64" t="s">
        <v>45</v>
      </c>
      <c r="AJ12" s="64" t="s">
        <v>46</v>
      </c>
      <c r="AK12" s="64" t="s">
        <v>39</v>
      </c>
      <c r="AL12" s="64" t="s">
        <v>163</v>
      </c>
      <c r="AM12" s="64" t="s">
        <v>163</v>
      </c>
      <c r="AN12" s="64" t="s">
        <v>163</v>
      </c>
      <c r="AO12" s="64" t="s">
        <v>163</v>
      </c>
      <c r="AP12" s="64" t="s">
        <v>163</v>
      </c>
      <c r="AQ12" s="64" t="s">
        <v>40</v>
      </c>
      <c r="AR12" s="64" t="s">
        <v>40</v>
      </c>
      <c r="AS12" s="64" t="s">
        <v>40</v>
      </c>
      <c r="AT12" s="64" t="s">
        <v>40</v>
      </c>
      <c r="AU12" s="64" t="s">
        <v>16</v>
      </c>
      <c r="AV12" s="64" t="s">
        <v>16</v>
      </c>
      <c r="AW12" s="64" t="s">
        <v>16</v>
      </c>
      <c r="AX12" s="64" t="s">
        <v>16</v>
      </c>
    </row>
    <row r="13" spans="1:50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51</v>
      </c>
      <c r="P13" s="64" t="s">
        <v>121</v>
      </c>
      <c r="Q13" s="64" t="s">
        <v>122</v>
      </c>
      <c r="R13" s="64" t="s">
        <v>111</v>
      </c>
      <c r="S13" s="64" t="s">
        <v>49</v>
      </c>
      <c r="T13" s="64" t="s">
        <v>113</v>
      </c>
      <c r="U13" s="64" t="s">
        <v>113</v>
      </c>
      <c r="V13" s="64" t="s">
        <v>53</v>
      </c>
      <c r="W13" s="64" t="s">
        <v>114</v>
      </c>
      <c r="X13" s="64" t="s">
        <v>115</v>
      </c>
      <c r="Y13" s="64" t="s">
        <v>55</v>
      </c>
      <c r="Z13" s="64" t="s">
        <v>55</v>
      </c>
      <c r="AA13" s="64" t="s">
        <v>56</v>
      </c>
      <c r="AB13" s="64" t="s">
        <v>56</v>
      </c>
      <c r="AC13" s="64" t="s">
        <v>57</v>
      </c>
      <c r="AD13" s="64" t="s">
        <v>49</v>
      </c>
      <c r="AE13" s="64" t="s">
        <v>49</v>
      </c>
      <c r="AF13" s="64" t="s">
        <v>116</v>
      </c>
      <c r="AG13" s="64" t="s">
        <v>117</v>
      </c>
      <c r="AH13" s="64" t="s">
        <v>49</v>
      </c>
      <c r="AI13" s="64" t="s">
        <v>63</v>
      </c>
      <c r="AJ13" s="64" t="s">
        <v>60</v>
      </c>
      <c r="AK13" s="64" t="s">
        <v>60</v>
      </c>
      <c r="AL13" s="64" t="s">
        <v>84</v>
      </c>
      <c r="AM13" s="64" t="s">
        <v>172</v>
      </c>
      <c r="AN13" s="64" t="s">
        <v>173</v>
      </c>
      <c r="AO13" s="64" t="s">
        <v>169</v>
      </c>
      <c r="AP13" s="64" t="s">
        <v>174</v>
      </c>
      <c r="AQ13" s="64" t="s">
        <v>183</v>
      </c>
      <c r="AR13" s="64" t="s">
        <v>184</v>
      </c>
      <c r="AS13" s="64" t="s">
        <v>185</v>
      </c>
      <c r="AT13" s="64" t="s">
        <v>60</v>
      </c>
      <c r="AU13" s="64" t="s">
        <v>120</v>
      </c>
      <c r="AV13" s="64" t="s">
        <v>171</v>
      </c>
      <c r="AW13" s="64" t="s">
        <v>180</v>
      </c>
      <c r="AX13" s="64" t="s">
        <v>181</v>
      </c>
    </row>
    <row r="14" spans="1:50" x14ac:dyDescent="0.35">
      <c r="A14" t="str">
        <f t="shared" ref="A14:A45" si="0">IF(D14="","",(RIGHT(D14,LEN(D14)-SEARCH(" ",D14,1))))</f>
        <v>Baldwin</v>
      </c>
      <c r="B14" t="str">
        <f t="shared" ref="B14:B45" si="1">IF(D14="","",(LEFT(D14,SEARCH(" ",D14,1))))</f>
        <v xml:space="preserve">Isabella </v>
      </c>
      <c r="C14" s="12">
        <v>8</v>
      </c>
      <c r="D14" t="s">
        <v>100</v>
      </c>
      <c r="E14">
        <f t="shared" ref="E14:E45" si="2">IF(COUNT(N14:AX14)=0,"", COUNT(N14:AX14))</f>
        <v>4</v>
      </c>
      <c r="F14">
        <f t="shared" ref="F14:F45" si="3">_xlfn.IFS(E14="","",E14=1,1,E14=2,2,E14=3,3,E14=4,4,E14=5,5,E14&gt;5,5)</f>
        <v>4</v>
      </c>
      <c r="G14">
        <f t="shared" ref="G14:G45" si="4">IFERROR(LARGE((N14:AX14),1),"")</f>
        <v>575</v>
      </c>
      <c r="H14">
        <f t="shared" ref="H14:H45" si="5">IFERROR(LARGE((N14:AX14),2),"")</f>
        <v>573</v>
      </c>
      <c r="I14">
        <f t="shared" ref="I14:I45" si="6">IFERROR(LARGE((N14:AX14),3),"")</f>
        <v>570</v>
      </c>
      <c r="J14">
        <f t="shared" ref="J14:J45" si="7">IFERROR(LARGE((N14:AX14),4),"")</f>
        <v>566</v>
      </c>
      <c r="K14" t="str">
        <f t="shared" ref="K14:K45" si="8">IFERROR(LARGE((N14:AX14),5),"")</f>
        <v/>
      </c>
      <c r="L14" s="78">
        <f t="shared" ref="L14:L45" si="9">IFERROR(AVERAGEIF(G14:K14,"&gt;0"),"")</f>
        <v>571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>
        <v>575</v>
      </c>
      <c r="Z14" s="12">
        <v>566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>
        <v>573</v>
      </c>
      <c r="AP14" s="12">
        <v>570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</row>
    <row r="15" spans="1:50" x14ac:dyDescent="0.35">
      <c r="A15" t="str">
        <f t="shared" si="0"/>
        <v>Beard</v>
      </c>
      <c r="B15" t="str">
        <f t="shared" si="1"/>
        <v xml:space="preserve">Sarah </v>
      </c>
      <c r="C15" s="12">
        <v>4</v>
      </c>
      <c r="D15" s="11" t="s">
        <v>141</v>
      </c>
      <c r="E15">
        <f t="shared" si="2"/>
        <v>3</v>
      </c>
      <c r="F15">
        <f t="shared" si="3"/>
        <v>3</v>
      </c>
      <c r="G15">
        <f t="shared" si="4"/>
        <v>589</v>
      </c>
      <c r="H15">
        <f t="shared" si="5"/>
        <v>579</v>
      </c>
      <c r="I15">
        <f t="shared" si="6"/>
        <v>578</v>
      </c>
      <c r="J15" t="str">
        <f t="shared" si="7"/>
        <v/>
      </c>
      <c r="K15" t="str">
        <f t="shared" si="8"/>
        <v/>
      </c>
      <c r="L15" s="78">
        <f t="shared" si="9"/>
        <v>582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>
        <v>589</v>
      </c>
      <c r="AB15" s="12">
        <v>579</v>
      </c>
      <c r="AC15" s="12" t="s">
        <v>12</v>
      </c>
      <c r="AD15" s="12" t="s">
        <v>12</v>
      </c>
      <c r="AE15" s="12">
        <v>578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</row>
    <row r="16" spans="1:50" x14ac:dyDescent="0.35">
      <c r="A16" t="str">
        <f t="shared" si="0"/>
        <v>Blake</v>
      </c>
      <c r="B16" t="str">
        <f t="shared" si="1"/>
        <v xml:space="preserve">Ashlyn </v>
      </c>
      <c r="C16" s="12">
        <v>17</v>
      </c>
      <c r="D16" t="s">
        <v>102</v>
      </c>
      <c r="E16">
        <f t="shared" si="2"/>
        <v>10</v>
      </c>
      <c r="F16">
        <f t="shared" si="3"/>
        <v>5</v>
      </c>
      <c r="G16">
        <f t="shared" si="4"/>
        <v>592</v>
      </c>
      <c r="H16">
        <f t="shared" si="5"/>
        <v>587</v>
      </c>
      <c r="I16">
        <f t="shared" si="6"/>
        <v>583</v>
      </c>
      <c r="J16">
        <f t="shared" si="7"/>
        <v>583</v>
      </c>
      <c r="K16">
        <f t="shared" si="8"/>
        <v>582</v>
      </c>
      <c r="L16" s="78">
        <f t="shared" si="9"/>
        <v>585.4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>
        <v>583</v>
      </c>
      <c r="T16" s="12">
        <v>583</v>
      </c>
      <c r="U16" s="12">
        <v>574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>
        <v>535</v>
      </c>
      <c r="AB16" s="12">
        <v>572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>
        <v>576</v>
      </c>
      <c r="AP16" s="12">
        <v>572</v>
      </c>
      <c r="AQ16" s="12">
        <v>587</v>
      </c>
      <c r="AR16" s="12">
        <v>592</v>
      </c>
      <c r="AS16" s="12">
        <v>582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</row>
    <row r="17" spans="1:50" x14ac:dyDescent="0.35">
      <c r="A17" t="str">
        <f t="shared" si="0"/>
        <v>Camp</v>
      </c>
      <c r="B17" t="str">
        <f t="shared" si="1"/>
        <v xml:space="preserve">Camryn </v>
      </c>
      <c r="C17" s="12">
        <v>24</v>
      </c>
      <c r="D17" t="s">
        <v>92</v>
      </c>
      <c r="E17">
        <f t="shared" si="2"/>
        <v>2</v>
      </c>
      <c r="F17">
        <f t="shared" si="3"/>
        <v>2</v>
      </c>
      <c r="G17">
        <f t="shared" si="4"/>
        <v>585</v>
      </c>
      <c r="H17">
        <f t="shared" si="5"/>
        <v>576</v>
      </c>
      <c r="I17" t="str">
        <f t="shared" si="6"/>
        <v/>
      </c>
      <c r="J17" t="str">
        <f t="shared" si="7"/>
        <v/>
      </c>
      <c r="K17" t="str">
        <f t="shared" si="8"/>
        <v/>
      </c>
      <c r="L17">
        <f t="shared" si="9"/>
        <v>580.5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>
        <v>585</v>
      </c>
      <c r="AR17" s="12">
        <v>576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</row>
    <row r="18" spans="1:50" x14ac:dyDescent="0.35">
      <c r="A18" t="str">
        <f t="shared" si="0"/>
        <v>Charles</v>
      </c>
      <c r="B18" t="str">
        <f t="shared" si="1"/>
        <v xml:space="preserve">Rachael </v>
      </c>
      <c r="C18" s="12">
        <v>10</v>
      </c>
      <c r="D18" t="s">
        <v>97</v>
      </c>
      <c r="E18">
        <f t="shared" si="2"/>
        <v>2</v>
      </c>
      <c r="F18">
        <f t="shared" si="3"/>
        <v>2</v>
      </c>
      <c r="G18">
        <f t="shared" si="4"/>
        <v>572</v>
      </c>
      <c r="H18">
        <f t="shared" si="5"/>
        <v>568</v>
      </c>
      <c r="I18" t="str">
        <f t="shared" si="6"/>
        <v/>
      </c>
      <c r="J18" t="str">
        <f t="shared" si="7"/>
        <v/>
      </c>
      <c r="K18" t="str">
        <f t="shared" si="8"/>
        <v/>
      </c>
      <c r="L18" s="78">
        <f t="shared" si="9"/>
        <v>570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>
        <v>572</v>
      </c>
      <c r="Z18" s="12">
        <v>568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</row>
    <row r="19" spans="1:50" x14ac:dyDescent="0.35">
      <c r="A19" t="str">
        <f t="shared" si="0"/>
        <v>Dardas</v>
      </c>
      <c r="B19" t="str">
        <f t="shared" si="1"/>
        <v xml:space="preserve">Kelsey </v>
      </c>
      <c r="C19" s="12">
        <v>21</v>
      </c>
      <c r="D19" t="s">
        <v>127</v>
      </c>
      <c r="E19">
        <f t="shared" si="2"/>
        <v>5</v>
      </c>
      <c r="F19">
        <f t="shared" si="3"/>
        <v>5</v>
      </c>
      <c r="G19">
        <f t="shared" si="4"/>
        <v>590</v>
      </c>
      <c r="H19">
        <f t="shared" si="5"/>
        <v>584</v>
      </c>
      <c r="I19">
        <f t="shared" si="6"/>
        <v>577</v>
      </c>
      <c r="J19">
        <f t="shared" si="7"/>
        <v>568</v>
      </c>
      <c r="K19">
        <f t="shared" si="8"/>
        <v>567</v>
      </c>
      <c r="L19" s="78">
        <f t="shared" si="9"/>
        <v>577.20000000000005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>
        <v>584</v>
      </c>
      <c r="AK19" s="12">
        <v>577</v>
      </c>
      <c r="AL19" s="12" t="s">
        <v>12</v>
      </c>
      <c r="AM19" s="12" t="s">
        <v>12</v>
      </c>
      <c r="AN19" s="12" t="s">
        <v>12</v>
      </c>
      <c r="AO19" s="12">
        <v>567</v>
      </c>
      <c r="AP19" s="12">
        <v>568</v>
      </c>
      <c r="AQ19" s="12" t="s">
        <v>12</v>
      </c>
      <c r="AR19" s="12" t="s">
        <v>12</v>
      </c>
      <c r="AS19" s="12" t="s">
        <v>12</v>
      </c>
      <c r="AT19" s="12">
        <v>590</v>
      </c>
      <c r="AU19" s="12" t="s">
        <v>12</v>
      </c>
      <c r="AV19" s="12" t="s">
        <v>12</v>
      </c>
      <c r="AW19" s="12" t="s">
        <v>12</v>
      </c>
      <c r="AX19" s="12" t="s">
        <v>12</v>
      </c>
    </row>
    <row r="20" spans="1:50" x14ac:dyDescent="0.35">
      <c r="A20" t="str">
        <f t="shared" si="0"/>
        <v>De Jesus</v>
      </c>
      <c r="B20" t="str">
        <f t="shared" si="1"/>
        <v xml:space="preserve">Danjela </v>
      </c>
      <c r="C20" s="12">
        <v>19</v>
      </c>
      <c r="D20" t="s">
        <v>126</v>
      </c>
      <c r="E20">
        <f t="shared" si="2"/>
        <v>6</v>
      </c>
      <c r="F20">
        <f t="shared" si="3"/>
        <v>5</v>
      </c>
      <c r="G20">
        <f t="shared" si="4"/>
        <v>579</v>
      </c>
      <c r="H20">
        <f t="shared" si="5"/>
        <v>574</v>
      </c>
      <c r="I20">
        <f t="shared" si="6"/>
        <v>569</v>
      </c>
      <c r="J20">
        <f t="shared" si="7"/>
        <v>568</v>
      </c>
      <c r="K20">
        <f t="shared" si="8"/>
        <v>563</v>
      </c>
      <c r="L20" s="78">
        <f t="shared" si="9"/>
        <v>570.6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>
        <v>574</v>
      </c>
      <c r="Z20" s="12">
        <v>569</v>
      </c>
      <c r="AA20" s="12">
        <v>579</v>
      </c>
      <c r="AB20" s="12">
        <v>563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>
        <v>568</v>
      </c>
      <c r="AP20" s="12">
        <v>554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</row>
    <row r="21" spans="1:50" x14ac:dyDescent="0.35">
      <c r="A21" t="str">
        <f t="shared" si="0"/>
        <v>Demerle</v>
      </c>
      <c r="B21" t="str">
        <f t="shared" si="1"/>
        <v xml:space="preserve">Katrina </v>
      </c>
      <c r="C21" s="12">
        <v>23</v>
      </c>
      <c r="D21" t="s">
        <v>187</v>
      </c>
      <c r="E21">
        <f t="shared" si="2"/>
        <v>2</v>
      </c>
      <c r="F21">
        <f t="shared" si="3"/>
        <v>2</v>
      </c>
      <c r="G21">
        <f t="shared" si="4"/>
        <v>586</v>
      </c>
      <c r="H21">
        <f t="shared" si="5"/>
        <v>509</v>
      </c>
      <c r="I21" t="str">
        <f t="shared" si="6"/>
        <v/>
      </c>
      <c r="J21" t="str">
        <f t="shared" si="7"/>
        <v/>
      </c>
      <c r="K21" t="str">
        <f t="shared" si="8"/>
        <v/>
      </c>
      <c r="L21">
        <f t="shared" si="9"/>
        <v>547.5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>
        <v>586</v>
      </c>
      <c r="AR21" s="12">
        <v>509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</row>
    <row r="22" spans="1:50" x14ac:dyDescent="0.35">
      <c r="A22" t="str">
        <f t="shared" si="0"/>
        <v>Dinh</v>
      </c>
      <c r="B22" t="str">
        <f t="shared" si="1"/>
        <v xml:space="preserve">Gracie </v>
      </c>
      <c r="C22" s="12">
        <v>11</v>
      </c>
      <c r="D22" t="s">
        <v>96</v>
      </c>
      <c r="E22">
        <f t="shared" si="2"/>
        <v>1</v>
      </c>
      <c r="F22">
        <f t="shared" si="3"/>
        <v>1</v>
      </c>
      <c r="G22">
        <f t="shared" si="4"/>
        <v>584</v>
      </c>
      <c r="H22" t="str">
        <f t="shared" si="5"/>
        <v/>
      </c>
      <c r="I22" t="str">
        <f t="shared" si="6"/>
        <v/>
      </c>
      <c r="J22" t="str">
        <f t="shared" si="7"/>
        <v/>
      </c>
      <c r="K22" t="str">
        <f t="shared" si="8"/>
        <v/>
      </c>
      <c r="L22" s="78">
        <f t="shared" si="9"/>
        <v>584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>
        <v>584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</row>
    <row r="23" spans="1:50" x14ac:dyDescent="0.35">
      <c r="A23" t="str">
        <f t="shared" si="0"/>
        <v>Lynn</v>
      </c>
      <c r="B23" t="str">
        <f t="shared" si="1"/>
        <v xml:space="preserve">Karlie </v>
      </c>
      <c r="C23" s="12">
        <v>22</v>
      </c>
      <c r="D23" t="s">
        <v>186</v>
      </c>
      <c r="E23">
        <f t="shared" si="2"/>
        <v>3</v>
      </c>
      <c r="F23">
        <f t="shared" si="3"/>
        <v>3</v>
      </c>
      <c r="G23">
        <f t="shared" si="4"/>
        <v>590</v>
      </c>
      <c r="H23">
        <f t="shared" si="5"/>
        <v>583</v>
      </c>
      <c r="I23">
        <f t="shared" si="6"/>
        <v>582</v>
      </c>
      <c r="J23" t="str">
        <f t="shared" si="7"/>
        <v/>
      </c>
      <c r="K23" t="str">
        <f t="shared" si="8"/>
        <v/>
      </c>
      <c r="L23">
        <f t="shared" si="9"/>
        <v>585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>
        <v>590</v>
      </c>
      <c r="AR23" s="12">
        <v>583</v>
      </c>
      <c r="AS23" s="12">
        <v>582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</row>
    <row r="24" spans="1:50" x14ac:dyDescent="0.35">
      <c r="A24" t="str">
        <f t="shared" si="0"/>
        <v>Maddalena</v>
      </c>
      <c r="B24" t="str">
        <f t="shared" si="1"/>
        <v xml:space="preserve">Sagen </v>
      </c>
      <c r="C24" s="12">
        <v>1</v>
      </c>
      <c r="D24" s="11" t="s">
        <v>87</v>
      </c>
      <c r="E24">
        <f t="shared" si="2"/>
        <v>10</v>
      </c>
      <c r="F24">
        <f t="shared" si="3"/>
        <v>5</v>
      </c>
      <c r="G24">
        <f t="shared" si="4"/>
        <v>595</v>
      </c>
      <c r="H24">
        <f t="shared" si="5"/>
        <v>594</v>
      </c>
      <c r="I24">
        <f t="shared" si="6"/>
        <v>593</v>
      </c>
      <c r="J24">
        <f t="shared" si="7"/>
        <v>593</v>
      </c>
      <c r="K24">
        <f t="shared" si="8"/>
        <v>591</v>
      </c>
      <c r="L24" s="78">
        <f t="shared" si="9"/>
        <v>593.20000000000005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>
        <v>586</v>
      </c>
      <c r="X24" s="12">
        <v>591</v>
      </c>
      <c r="Y24" s="12">
        <v>590</v>
      </c>
      <c r="Z24" s="12">
        <v>594</v>
      </c>
      <c r="AA24" s="12" t="s">
        <v>12</v>
      </c>
      <c r="AB24" s="12" t="s">
        <v>12</v>
      </c>
      <c r="AC24" s="12">
        <v>593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>
        <v>595</v>
      </c>
      <c r="AN24" s="12">
        <v>589</v>
      </c>
      <c r="AO24" s="12" t="s">
        <v>12</v>
      </c>
      <c r="AP24" s="12" t="s">
        <v>12</v>
      </c>
      <c r="AQ24" s="12">
        <v>590</v>
      </c>
      <c r="AR24" s="12">
        <v>593</v>
      </c>
      <c r="AS24" s="12">
        <v>591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</row>
    <row r="25" spans="1:50" x14ac:dyDescent="0.35">
      <c r="A25" t="str">
        <f t="shared" si="0"/>
        <v>McGhin</v>
      </c>
      <c r="B25" t="str">
        <f t="shared" si="1"/>
        <v xml:space="preserve">Molly </v>
      </c>
      <c r="C25" s="12">
        <v>26</v>
      </c>
      <c r="D25" t="s">
        <v>189</v>
      </c>
      <c r="E25">
        <f t="shared" si="2"/>
        <v>4</v>
      </c>
      <c r="F25">
        <f t="shared" si="3"/>
        <v>4</v>
      </c>
      <c r="G25">
        <f t="shared" si="4"/>
        <v>586</v>
      </c>
      <c r="H25">
        <f t="shared" si="5"/>
        <v>586</v>
      </c>
      <c r="I25">
        <f t="shared" si="6"/>
        <v>584</v>
      </c>
      <c r="J25">
        <f t="shared" si="7"/>
        <v>579</v>
      </c>
      <c r="K25" t="str">
        <f t="shared" si="8"/>
        <v/>
      </c>
      <c r="L25">
        <f t="shared" si="9"/>
        <v>583.75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>
        <v>584</v>
      </c>
      <c r="AR25" s="12">
        <v>586</v>
      </c>
      <c r="AS25" s="12">
        <v>579</v>
      </c>
      <c r="AT25" s="12">
        <v>586</v>
      </c>
      <c r="AU25" s="12" t="s">
        <v>12</v>
      </c>
      <c r="AV25" s="12" t="s">
        <v>12</v>
      </c>
      <c r="AW25" s="12" t="s">
        <v>12</v>
      </c>
      <c r="AX25" s="12" t="s">
        <v>12</v>
      </c>
    </row>
    <row r="26" spans="1:50" x14ac:dyDescent="0.35">
      <c r="A26" t="str">
        <f t="shared" si="0"/>
        <v>Ossi</v>
      </c>
      <c r="B26" t="str">
        <f t="shared" si="1"/>
        <v xml:space="preserve">Cecelia </v>
      </c>
      <c r="C26" s="12">
        <v>5</v>
      </c>
      <c r="D26" t="s">
        <v>123</v>
      </c>
      <c r="E26">
        <f t="shared" si="2"/>
        <v>9</v>
      </c>
      <c r="F26">
        <f t="shared" si="3"/>
        <v>5</v>
      </c>
      <c r="G26">
        <f t="shared" si="4"/>
        <v>589</v>
      </c>
      <c r="H26">
        <f t="shared" si="5"/>
        <v>588</v>
      </c>
      <c r="I26">
        <f t="shared" si="6"/>
        <v>587</v>
      </c>
      <c r="J26">
        <f t="shared" si="7"/>
        <v>587</v>
      </c>
      <c r="K26">
        <f t="shared" si="8"/>
        <v>581</v>
      </c>
      <c r="L26" s="78">
        <f t="shared" si="9"/>
        <v>586.4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>
        <v>587</v>
      </c>
      <c r="Y26" s="12">
        <v>581</v>
      </c>
      <c r="Z26" s="12">
        <v>581</v>
      </c>
      <c r="AA26" s="12">
        <v>579</v>
      </c>
      <c r="AB26" s="12">
        <v>580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>
        <v>588</v>
      </c>
      <c r="AR26" s="12">
        <v>589</v>
      </c>
      <c r="AS26" s="12">
        <v>587</v>
      </c>
      <c r="AT26" s="12">
        <v>572</v>
      </c>
      <c r="AU26" s="12" t="s">
        <v>12</v>
      </c>
      <c r="AV26" s="12" t="s">
        <v>12</v>
      </c>
      <c r="AW26" s="12" t="s">
        <v>12</v>
      </c>
      <c r="AX26" s="12" t="s">
        <v>12</v>
      </c>
    </row>
    <row r="27" spans="1:50" x14ac:dyDescent="0.35">
      <c r="A27" t="str">
        <f t="shared" si="0"/>
        <v>Probst</v>
      </c>
      <c r="B27" t="str">
        <f t="shared" si="1"/>
        <v xml:space="preserve">Elizabeth </v>
      </c>
      <c r="C27" s="12">
        <v>9</v>
      </c>
      <c r="D27" t="s">
        <v>95</v>
      </c>
      <c r="E27">
        <f t="shared" si="2"/>
        <v>8</v>
      </c>
      <c r="F27">
        <f t="shared" si="3"/>
        <v>5</v>
      </c>
      <c r="G27">
        <f t="shared" si="4"/>
        <v>590</v>
      </c>
      <c r="H27">
        <f t="shared" si="5"/>
        <v>584</v>
      </c>
      <c r="I27">
        <f t="shared" si="6"/>
        <v>583</v>
      </c>
      <c r="J27">
        <f t="shared" si="7"/>
        <v>582</v>
      </c>
      <c r="K27">
        <f t="shared" si="8"/>
        <v>581</v>
      </c>
      <c r="L27" s="78">
        <f t="shared" si="9"/>
        <v>584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>
        <v>584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>
        <v>583</v>
      </c>
      <c r="AG27" s="12">
        <v>578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>
        <v>557</v>
      </c>
      <c r="AP27" s="12">
        <v>548</v>
      </c>
      <c r="AQ27" s="12">
        <v>581</v>
      </c>
      <c r="AR27" s="12">
        <v>590</v>
      </c>
      <c r="AS27" s="12">
        <v>582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</row>
    <row r="28" spans="1:50" x14ac:dyDescent="0.35">
      <c r="A28" t="str">
        <f t="shared" si="0"/>
        <v>Schmeltzer</v>
      </c>
      <c r="B28" t="str">
        <f t="shared" si="1"/>
        <v xml:space="preserve">Elizabeth </v>
      </c>
      <c r="C28" s="12">
        <v>12</v>
      </c>
      <c r="D28" t="s">
        <v>103</v>
      </c>
      <c r="E28">
        <f t="shared" si="2"/>
        <v>6</v>
      </c>
      <c r="F28">
        <f t="shared" si="3"/>
        <v>5</v>
      </c>
      <c r="G28">
        <f t="shared" si="4"/>
        <v>585</v>
      </c>
      <c r="H28">
        <f t="shared" si="5"/>
        <v>580</v>
      </c>
      <c r="I28">
        <f t="shared" si="6"/>
        <v>575</v>
      </c>
      <c r="J28">
        <f t="shared" si="7"/>
        <v>571</v>
      </c>
      <c r="K28">
        <f t="shared" si="8"/>
        <v>568</v>
      </c>
      <c r="L28" s="78">
        <f t="shared" si="9"/>
        <v>575.79999999999995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>
        <v>585</v>
      </c>
      <c r="X28" s="12">
        <v>580</v>
      </c>
      <c r="Y28" s="12">
        <v>568</v>
      </c>
      <c r="Z28" s="12">
        <v>575</v>
      </c>
      <c r="AA28" s="12">
        <v>571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>
        <v>567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</row>
    <row r="29" spans="1:50" x14ac:dyDescent="0.35">
      <c r="A29" t="str">
        <f t="shared" si="0"/>
        <v>Seabrooke</v>
      </c>
      <c r="B29" t="str">
        <f t="shared" si="1"/>
        <v xml:space="preserve">Carley </v>
      </c>
      <c r="C29" s="12">
        <v>14</v>
      </c>
      <c r="D29" t="s">
        <v>125</v>
      </c>
      <c r="E29">
        <f t="shared" si="2"/>
        <v>12</v>
      </c>
      <c r="F29">
        <f t="shared" si="3"/>
        <v>5</v>
      </c>
      <c r="G29">
        <f t="shared" si="4"/>
        <v>585</v>
      </c>
      <c r="H29">
        <f t="shared" si="5"/>
        <v>585</v>
      </c>
      <c r="I29">
        <f t="shared" si="6"/>
        <v>583</v>
      </c>
      <c r="J29">
        <f t="shared" si="7"/>
        <v>582</v>
      </c>
      <c r="K29">
        <f t="shared" si="8"/>
        <v>581</v>
      </c>
      <c r="L29" s="78">
        <f t="shared" si="9"/>
        <v>583.20000000000005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>
        <v>585</v>
      </c>
      <c r="V29" s="12" t="s">
        <v>12</v>
      </c>
      <c r="W29" s="12" t="s">
        <v>12</v>
      </c>
      <c r="X29" s="12" t="s">
        <v>12</v>
      </c>
      <c r="Y29" s="12">
        <v>581</v>
      </c>
      <c r="Z29" s="12">
        <v>579</v>
      </c>
      <c r="AA29" s="12">
        <v>583</v>
      </c>
      <c r="AB29" s="12">
        <v>565</v>
      </c>
      <c r="AC29" s="12" t="s">
        <v>12</v>
      </c>
      <c r="AD29" s="12" t="s">
        <v>12</v>
      </c>
      <c r="AE29" s="12" t="s">
        <v>12</v>
      </c>
      <c r="AF29" s="12">
        <v>578</v>
      </c>
      <c r="AG29" s="12" t="s">
        <v>12</v>
      </c>
      <c r="AH29" s="12" t="s">
        <v>12</v>
      </c>
      <c r="AI29" s="12">
        <v>566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>
        <v>575</v>
      </c>
      <c r="AP29" s="12">
        <v>561</v>
      </c>
      <c r="AQ29" s="12">
        <v>582</v>
      </c>
      <c r="AR29" s="12">
        <v>585</v>
      </c>
      <c r="AS29" s="12">
        <v>580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</row>
    <row r="30" spans="1:50" x14ac:dyDescent="0.35">
      <c r="A30" t="str">
        <f t="shared" si="0"/>
        <v>Spencer</v>
      </c>
      <c r="B30" t="str">
        <f t="shared" si="1"/>
        <v xml:space="preserve">Elijah </v>
      </c>
      <c r="C30" s="12">
        <v>18</v>
      </c>
      <c r="D30" t="s">
        <v>94</v>
      </c>
      <c r="E30">
        <f t="shared" si="2"/>
        <v>8</v>
      </c>
      <c r="F30">
        <f t="shared" si="3"/>
        <v>5</v>
      </c>
      <c r="G30">
        <f t="shared" si="4"/>
        <v>580</v>
      </c>
      <c r="H30">
        <f t="shared" si="5"/>
        <v>578</v>
      </c>
      <c r="I30">
        <f t="shared" si="6"/>
        <v>576</v>
      </c>
      <c r="J30">
        <f t="shared" si="7"/>
        <v>574</v>
      </c>
      <c r="K30">
        <f t="shared" si="8"/>
        <v>572</v>
      </c>
      <c r="L30" s="78">
        <f t="shared" si="9"/>
        <v>576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>
        <v>576</v>
      </c>
      <c r="Z30" s="12">
        <v>572</v>
      </c>
      <c r="AA30" s="12">
        <v>574</v>
      </c>
      <c r="AB30" s="12">
        <v>567</v>
      </c>
      <c r="AC30" s="12" t="s">
        <v>12</v>
      </c>
      <c r="AD30" s="12" t="s">
        <v>12</v>
      </c>
      <c r="AE30" s="12" t="s">
        <v>12</v>
      </c>
      <c r="AF30" s="12">
        <v>578</v>
      </c>
      <c r="AG30" s="12">
        <v>580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>
        <v>572</v>
      </c>
      <c r="AP30" s="12">
        <v>570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</row>
    <row r="31" spans="1:50" x14ac:dyDescent="0.35">
      <c r="A31" t="str">
        <f t="shared" si="0"/>
        <v>Tucker</v>
      </c>
      <c r="B31" t="str">
        <f t="shared" si="1"/>
        <v xml:space="preserve">Mary </v>
      </c>
      <c r="C31" s="12">
        <v>2</v>
      </c>
      <c r="D31" s="11" t="s">
        <v>85</v>
      </c>
      <c r="E31">
        <f t="shared" si="2"/>
        <v>13</v>
      </c>
      <c r="F31">
        <f t="shared" si="3"/>
        <v>5</v>
      </c>
      <c r="G31">
        <f t="shared" si="4"/>
        <v>595</v>
      </c>
      <c r="H31">
        <f t="shared" si="5"/>
        <v>592</v>
      </c>
      <c r="I31">
        <f t="shared" si="6"/>
        <v>591</v>
      </c>
      <c r="J31">
        <f t="shared" si="7"/>
        <v>590</v>
      </c>
      <c r="K31">
        <f t="shared" si="8"/>
        <v>587</v>
      </c>
      <c r="L31" s="78">
        <f t="shared" si="9"/>
        <v>591</v>
      </c>
      <c r="N31" s="12" t="s">
        <v>12</v>
      </c>
      <c r="O31" s="12" t="s">
        <v>12</v>
      </c>
      <c r="P31" s="12">
        <v>559</v>
      </c>
      <c r="Q31" s="12">
        <v>583</v>
      </c>
      <c r="R31" s="12">
        <v>585</v>
      </c>
      <c r="S31" s="12" t="s">
        <v>12</v>
      </c>
      <c r="T31" s="12" t="s">
        <v>12</v>
      </c>
      <c r="U31" s="12" t="s">
        <v>12</v>
      </c>
      <c r="V31" s="12" t="s">
        <v>12</v>
      </c>
      <c r="W31" s="12">
        <v>583</v>
      </c>
      <c r="X31" s="12">
        <v>582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>
        <v>579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>
        <v>592</v>
      </c>
      <c r="AL31" s="12">
        <v>582</v>
      </c>
      <c r="AM31" s="12">
        <v>587</v>
      </c>
      <c r="AN31" s="12">
        <v>583</v>
      </c>
      <c r="AO31" s="12" t="s">
        <v>12</v>
      </c>
      <c r="AP31" s="12" t="s">
        <v>12</v>
      </c>
      <c r="AQ31" s="12">
        <v>595</v>
      </c>
      <c r="AR31" s="12">
        <v>591</v>
      </c>
      <c r="AS31" s="12">
        <v>590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</row>
    <row r="32" spans="1:50" x14ac:dyDescent="0.35">
      <c r="A32" t="str">
        <f t="shared" si="0"/>
        <v>Walrath</v>
      </c>
      <c r="B32" t="str">
        <f t="shared" si="1"/>
        <v xml:space="preserve">Emme </v>
      </c>
      <c r="C32" s="12">
        <v>16</v>
      </c>
      <c r="D32" t="s">
        <v>89</v>
      </c>
      <c r="E32">
        <f t="shared" si="2"/>
        <v>8</v>
      </c>
      <c r="F32">
        <f t="shared" si="3"/>
        <v>5</v>
      </c>
      <c r="G32">
        <f t="shared" si="4"/>
        <v>586</v>
      </c>
      <c r="H32">
        <f t="shared" si="5"/>
        <v>585</v>
      </c>
      <c r="I32">
        <f t="shared" si="6"/>
        <v>585</v>
      </c>
      <c r="J32">
        <f t="shared" si="7"/>
        <v>584</v>
      </c>
      <c r="K32">
        <f t="shared" si="8"/>
        <v>581</v>
      </c>
      <c r="L32" s="78">
        <f t="shared" si="9"/>
        <v>584.20000000000005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>
        <v>581</v>
      </c>
      <c r="U32" s="12">
        <v>584</v>
      </c>
      <c r="V32" s="12" t="s">
        <v>12</v>
      </c>
      <c r="W32" s="12" t="s">
        <v>12</v>
      </c>
      <c r="X32" s="12" t="s">
        <v>12</v>
      </c>
      <c r="Y32" s="12">
        <v>580</v>
      </c>
      <c r="Z32" s="12">
        <v>577</v>
      </c>
      <c r="AA32" s="12">
        <v>586</v>
      </c>
      <c r="AB32" s="12">
        <v>572</v>
      </c>
      <c r="AC32" s="12" t="s">
        <v>12</v>
      </c>
      <c r="AD32" s="12" t="s">
        <v>12</v>
      </c>
      <c r="AE32" s="12" t="s">
        <v>12</v>
      </c>
      <c r="AF32" s="12">
        <v>585</v>
      </c>
      <c r="AG32" s="12">
        <v>585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</row>
    <row r="33" spans="1:50" x14ac:dyDescent="0.35">
      <c r="A33" t="str">
        <f t="shared" si="0"/>
        <v>Weisz</v>
      </c>
      <c r="B33" t="str">
        <f t="shared" si="1"/>
        <v xml:space="preserve">Ali </v>
      </c>
      <c r="C33" s="12">
        <v>6</v>
      </c>
      <c r="D33" t="s">
        <v>86</v>
      </c>
      <c r="E33">
        <f t="shared" si="2"/>
        <v>7</v>
      </c>
      <c r="F33">
        <f t="shared" si="3"/>
        <v>5</v>
      </c>
      <c r="G33">
        <f t="shared" si="4"/>
        <v>589</v>
      </c>
      <c r="H33">
        <f t="shared" si="5"/>
        <v>589</v>
      </c>
      <c r="I33">
        <f t="shared" si="6"/>
        <v>587</v>
      </c>
      <c r="J33">
        <f t="shared" si="7"/>
        <v>586</v>
      </c>
      <c r="K33">
        <f t="shared" si="8"/>
        <v>576</v>
      </c>
      <c r="L33" s="78">
        <f t="shared" si="9"/>
        <v>585.4</v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>
        <v>589</v>
      </c>
      <c r="AB33" s="12">
        <v>573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>
        <v>572</v>
      </c>
      <c r="AN33" s="12">
        <v>576</v>
      </c>
      <c r="AO33" s="12" t="s">
        <v>12</v>
      </c>
      <c r="AP33" s="12" t="s">
        <v>12</v>
      </c>
      <c r="AQ33" s="12">
        <v>589</v>
      </c>
      <c r="AR33" s="12">
        <v>586</v>
      </c>
      <c r="AS33" s="12">
        <v>587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</row>
    <row r="34" spans="1:50" x14ac:dyDescent="0.35">
      <c r="A34" t="str">
        <f t="shared" si="0"/>
        <v>White</v>
      </c>
      <c r="B34" t="str">
        <f t="shared" si="1"/>
        <v xml:space="preserve">Anne </v>
      </c>
      <c r="C34" s="12">
        <v>7</v>
      </c>
      <c r="D34" t="s">
        <v>124</v>
      </c>
      <c r="E34">
        <f t="shared" si="2"/>
        <v>2</v>
      </c>
      <c r="F34">
        <f t="shared" si="3"/>
        <v>2</v>
      </c>
      <c r="G34">
        <f t="shared" si="4"/>
        <v>572</v>
      </c>
      <c r="H34">
        <f t="shared" si="5"/>
        <v>570</v>
      </c>
      <c r="I34" t="str">
        <f t="shared" si="6"/>
        <v/>
      </c>
      <c r="J34" t="str">
        <f t="shared" si="7"/>
        <v/>
      </c>
      <c r="K34" t="str">
        <f t="shared" si="8"/>
        <v/>
      </c>
      <c r="L34" s="78">
        <f t="shared" si="9"/>
        <v>571</v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>
        <v>570</v>
      </c>
      <c r="Z34" s="12">
        <v>572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</row>
    <row r="35" spans="1:50" x14ac:dyDescent="0.35">
      <c r="A35" t="str">
        <f t="shared" si="0"/>
        <v>Zaun</v>
      </c>
      <c r="B35" t="str">
        <f t="shared" si="1"/>
        <v xml:space="preserve">Katie </v>
      </c>
      <c r="C35" s="12">
        <v>3</v>
      </c>
      <c r="D35" s="11" t="s">
        <v>88</v>
      </c>
      <c r="E35">
        <f t="shared" si="2"/>
        <v>11</v>
      </c>
      <c r="F35">
        <f t="shared" si="3"/>
        <v>5</v>
      </c>
      <c r="G35">
        <f t="shared" si="4"/>
        <v>595</v>
      </c>
      <c r="H35">
        <f t="shared" si="5"/>
        <v>592</v>
      </c>
      <c r="I35">
        <f t="shared" si="6"/>
        <v>589</v>
      </c>
      <c r="J35">
        <f t="shared" si="7"/>
        <v>588</v>
      </c>
      <c r="K35">
        <f t="shared" si="8"/>
        <v>588</v>
      </c>
      <c r="L35" s="78">
        <f t="shared" si="9"/>
        <v>590.4</v>
      </c>
      <c r="N35" s="12" t="s">
        <v>12</v>
      </c>
      <c r="O35" s="12" t="s">
        <v>12</v>
      </c>
      <c r="P35" s="12">
        <v>564</v>
      </c>
      <c r="Q35" s="12">
        <v>588</v>
      </c>
      <c r="R35" s="12">
        <v>585</v>
      </c>
      <c r="S35" s="12" t="s">
        <v>12</v>
      </c>
      <c r="T35" s="12" t="s">
        <v>12</v>
      </c>
      <c r="U35" s="12" t="s">
        <v>12</v>
      </c>
      <c r="V35" s="12" t="s">
        <v>12</v>
      </c>
      <c r="W35" s="12">
        <v>588</v>
      </c>
      <c r="X35" s="12">
        <v>595</v>
      </c>
      <c r="Y35" s="12">
        <v>586</v>
      </c>
      <c r="Z35" s="12">
        <v>589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>
        <v>592</v>
      </c>
      <c r="AG35" s="12">
        <v>580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>
        <v>583</v>
      </c>
      <c r="AN35" s="12">
        <v>582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</row>
    <row r="36" spans="1:50" x14ac:dyDescent="0.35">
      <c r="A36" t="str">
        <f t="shared" si="0"/>
        <v>Zych</v>
      </c>
      <c r="B36" t="str">
        <f t="shared" si="1"/>
        <v xml:space="preserve">Gabriella </v>
      </c>
      <c r="C36" s="12">
        <v>25</v>
      </c>
      <c r="D36" t="s">
        <v>188</v>
      </c>
      <c r="E36">
        <f t="shared" si="2"/>
        <v>3</v>
      </c>
      <c r="F36">
        <f t="shared" si="3"/>
        <v>3</v>
      </c>
      <c r="G36">
        <f t="shared" si="4"/>
        <v>587</v>
      </c>
      <c r="H36">
        <f t="shared" si="5"/>
        <v>585</v>
      </c>
      <c r="I36">
        <f t="shared" si="6"/>
        <v>575</v>
      </c>
      <c r="J36" t="str">
        <f t="shared" si="7"/>
        <v/>
      </c>
      <c r="K36" t="str">
        <f t="shared" si="8"/>
        <v/>
      </c>
      <c r="L36">
        <f t="shared" si="9"/>
        <v>582.33333333333337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>
        <v>585</v>
      </c>
      <c r="AR36" s="12">
        <v>587</v>
      </c>
      <c r="AS36" s="12">
        <v>575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</row>
    <row r="37" spans="1:50" x14ac:dyDescent="0.35">
      <c r="A37" t="str">
        <f t="shared" si="0"/>
        <v/>
      </c>
      <c r="B37" t="str">
        <f t="shared" si="1"/>
        <v/>
      </c>
      <c r="C37" s="12">
        <v>27</v>
      </c>
      <c r="E37" t="str">
        <f t="shared" si="2"/>
        <v/>
      </c>
      <c r="F37" t="str">
        <f t="shared" si="3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9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</row>
    <row r="38" spans="1:50" x14ac:dyDescent="0.35">
      <c r="A38" t="str">
        <f t="shared" si="0"/>
        <v/>
      </c>
      <c r="B38" t="str">
        <f t="shared" si="1"/>
        <v/>
      </c>
      <c r="C38" s="12">
        <v>28</v>
      </c>
      <c r="E38" t="str">
        <f t="shared" si="2"/>
        <v/>
      </c>
      <c r="F38" t="str">
        <f t="shared" si="3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9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</row>
    <row r="39" spans="1:50" x14ac:dyDescent="0.35">
      <c r="A39" t="str">
        <f t="shared" si="0"/>
        <v/>
      </c>
      <c r="B39" t="str">
        <f t="shared" si="1"/>
        <v/>
      </c>
      <c r="C39" s="12">
        <v>29</v>
      </c>
      <c r="E39" t="str">
        <f t="shared" si="2"/>
        <v/>
      </c>
      <c r="F39" t="str">
        <f t="shared" si="3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9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</row>
    <row r="40" spans="1:50" x14ac:dyDescent="0.35">
      <c r="A40" t="str">
        <f t="shared" si="0"/>
        <v/>
      </c>
      <c r="B40" t="str">
        <f t="shared" si="1"/>
        <v/>
      </c>
      <c r="C40" s="12">
        <v>30</v>
      </c>
      <c r="E40" t="str">
        <f t="shared" si="2"/>
        <v/>
      </c>
      <c r="F40" t="str">
        <f t="shared" si="3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9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</row>
    <row r="41" spans="1:50" x14ac:dyDescent="0.35">
      <c r="A41" t="str">
        <f t="shared" si="0"/>
        <v/>
      </c>
      <c r="B41" t="str">
        <f t="shared" si="1"/>
        <v/>
      </c>
      <c r="C41" s="12">
        <v>31</v>
      </c>
      <c r="E41" t="str">
        <f t="shared" si="2"/>
        <v/>
      </c>
      <c r="F41" t="str">
        <f t="shared" si="3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</row>
    <row r="42" spans="1:50" x14ac:dyDescent="0.35">
      <c r="A42" t="str">
        <f t="shared" si="0"/>
        <v/>
      </c>
      <c r="B42" t="str">
        <f t="shared" si="1"/>
        <v/>
      </c>
      <c r="C42" s="12">
        <v>32</v>
      </c>
      <c r="E42" t="str">
        <f t="shared" si="2"/>
        <v/>
      </c>
      <c r="F42" t="str">
        <f t="shared" si="3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</row>
    <row r="43" spans="1:50" x14ac:dyDescent="0.35">
      <c r="A43" t="str">
        <f t="shared" si="0"/>
        <v/>
      </c>
      <c r="B43" t="str">
        <f t="shared" si="1"/>
        <v/>
      </c>
      <c r="C43" s="12">
        <v>33</v>
      </c>
      <c r="E43" t="str">
        <f t="shared" si="2"/>
        <v/>
      </c>
      <c r="F43" t="str">
        <f t="shared" si="3"/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si="9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</row>
    <row r="44" spans="1:50" x14ac:dyDescent="0.35">
      <c r="A44" t="str">
        <f t="shared" si="0"/>
        <v/>
      </c>
      <c r="B44" t="str">
        <f t="shared" si="1"/>
        <v/>
      </c>
      <c r="C44" s="12">
        <v>34</v>
      </c>
      <c r="E44" t="str">
        <f t="shared" si="2"/>
        <v/>
      </c>
      <c r="F44" t="str">
        <f t="shared" si="3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9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</row>
    <row r="45" spans="1:50" x14ac:dyDescent="0.35">
      <c r="A45" t="str">
        <f t="shared" si="0"/>
        <v/>
      </c>
      <c r="B45" t="str">
        <f t="shared" si="1"/>
        <v/>
      </c>
      <c r="C45" s="12">
        <v>35</v>
      </c>
      <c r="E45" t="str">
        <f t="shared" si="2"/>
        <v/>
      </c>
      <c r="F45" t="str">
        <f t="shared" si="3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9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</row>
    <row r="46" spans="1:50" x14ac:dyDescent="0.35">
      <c r="A46" t="str">
        <f t="shared" ref="A46:A70" si="10">IF(D46="","",(RIGHT(D46,LEN(D46)-SEARCH(" ",D46,1))))</f>
        <v/>
      </c>
      <c r="B46" t="str">
        <f t="shared" ref="B46:B70" si="11">IF(D46="","",(LEFT(D46,SEARCH(" ",D46,1))))</f>
        <v/>
      </c>
      <c r="C46" s="12">
        <v>36</v>
      </c>
      <c r="E46" t="str">
        <f t="shared" ref="E46:E70" si="12">IF(COUNT(N46:AX46)=0,"", COUNT(N46:AX46))</f>
        <v/>
      </c>
      <c r="F46" t="str">
        <f t="shared" ref="F46:F70" si="13">_xlfn.IFS(E46="","",E46=1,1,E46=2,2,E46=3,3,E46=4,4,E46=5,5,E46&gt;5,5)</f>
        <v/>
      </c>
      <c r="G46" t="str">
        <f t="shared" ref="G46:G70" si="14">IFERROR(LARGE((N46:AX46),1),"")</f>
        <v/>
      </c>
      <c r="H46" t="str">
        <f t="shared" ref="H46:H70" si="15">IFERROR(LARGE((N46:AX46),2),"")</f>
        <v/>
      </c>
      <c r="I46" t="str">
        <f t="shared" ref="I46:I70" si="16">IFERROR(LARGE((N46:AX46),3),"")</f>
        <v/>
      </c>
      <c r="J46" t="str">
        <f t="shared" ref="J46:J70" si="17">IFERROR(LARGE((N46:AX46),4),"")</f>
        <v/>
      </c>
      <c r="K46" t="str">
        <f t="shared" ref="K46:K70" si="18">IFERROR(LARGE((N46:AX46),5),"")</f>
        <v/>
      </c>
      <c r="L46" t="str">
        <f t="shared" ref="L46:L70" si="19">IFERROR(AVERAGEIF(G46:K46,"&gt;0"),"")</f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</row>
    <row r="47" spans="1:50" x14ac:dyDescent="0.35">
      <c r="A47" t="str">
        <f t="shared" si="10"/>
        <v/>
      </c>
      <c r="B47" t="str">
        <f t="shared" si="11"/>
        <v/>
      </c>
      <c r="C47" s="12">
        <v>37</v>
      </c>
      <c r="E47" t="str">
        <f t="shared" si="12"/>
        <v/>
      </c>
      <c r="F47" t="str">
        <f t="shared" si="13"/>
        <v/>
      </c>
      <c r="G47" t="str">
        <f t="shared" si="14"/>
        <v/>
      </c>
      <c r="H47" t="str">
        <f t="shared" si="15"/>
        <v/>
      </c>
      <c r="I47" t="str">
        <f t="shared" si="16"/>
        <v/>
      </c>
      <c r="J47" t="str">
        <f t="shared" si="17"/>
        <v/>
      </c>
      <c r="K47" t="str">
        <f t="shared" si="18"/>
        <v/>
      </c>
      <c r="L47" t="str">
        <f t="shared" si="19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</row>
    <row r="48" spans="1:50" x14ac:dyDescent="0.35">
      <c r="A48" t="str">
        <f t="shared" si="10"/>
        <v/>
      </c>
      <c r="B48" t="str">
        <f t="shared" si="11"/>
        <v/>
      </c>
      <c r="C48" s="12">
        <v>38</v>
      </c>
      <c r="E48" t="str">
        <f t="shared" si="12"/>
        <v/>
      </c>
      <c r="F48" t="str">
        <f t="shared" si="13"/>
        <v/>
      </c>
      <c r="G48" t="str">
        <f t="shared" si="14"/>
        <v/>
      </c>
      <c r="H48" t="str">
        <f t="shared" si="15"/>
        <v/>
      </c>
      <c r="I48" t="str">
        <f t="shared" si="16"/>
        <v/>
      </c>
      <c r="J48" t="str">
        <f t="shared" si="17"/>
        <v/>
      </c>
      <c r="K48" t="str">
        <f t="shared" si="18"/>
        <v/>
      </c>
      <c r="L48" t="str">
        <f t="shared" si="19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</row>
    <row r="49" spans="1:50" x14ac:dyDescent="0.35">
      <c r="A49" t="str">
        <f t="shared" si="10"/>
        <v/>
      </c>
      <c r="B49" t="str">
        <f t="shared" si="11"/>
        <v/>
      </c>
      <c r="C49" s="12">
        <v>39</v>
      </c>
      <c r="E49" t="str">
        <f t="shared" si="12"/>
        <v/>
      </c>
      <c r="F49" t="str">
        <f t="shared" si="13"/>
        <v/>
      </c>
      <c r="G49" t="str">
        <f t="shared" si="14"/>
        <v/>
      </c>
      <c r="H49" t="str">
        <f t="shared" si="15"/>
        <v/>
      </c>
      <c r="I49" t="str">
        <f t="shared" si="16"/>
        <v/>
      </c>
      <c r="J49" t="str">
        <f t="shared" si="17"/>
        <v/>
      </c>
      <c r="K49" t="str">
        <f t="shared" si="18"/>
        <v/>
      </c>
      <c r="L49" t="str">
        <f t="shared" si="19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</row>
    <row r="50" spans="1:50" x14ac:dyDescent="0.35">
      <c r="A50" t="str">
        <f t="shared" si="10"/>
        <v/>
      </c>
      <c r="B50" t="str">
        <f t="shared" si="11"/>
        <v/>
      </c>
      <c r="C50" s="12">
        <v>40</v>
      </c>
      <c r="E50" t="str">
        <f t="shared" si="12"/>
        <v/>
      </c>
      <c r="F50" t="str">
        <f t="shared" si="13"/>
        <v/>
      </c>
      <c r="G50" t="str">
        <f t="shared" si="14"/>
        <v/>
      </c>
      <c r="H50" t="str">
        <f t="shared" si="15"/>
        <v/>
      </c>
      <c r="I50" t="str">
        <f t="shared" si="16"/>
        <v/>
      </c>
      <c r="J50" t="str">
        <f t="shared" si="17"/>
        <v/>
      </c>
      <c r="K50" t="str">
        <f t="shared" si="18"/>
        <v/>
      </c>
      <c r="L50" t="str">
        <f t="shared" si="19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</row>
    <row r="51" spans="1:50" x14ac:dyDescent="0.35">
      <c r="A51" t="str">
        <f t="shared" si="10"/>
        <v/>
      </c>
      <c r="B51" t="str">
        <f t="shared" si="11"/>
        <v/>
      </c>
      <c r="C51" s="12">
        <v>41</v>
      </c>
      <c r="E51" t="str">
        <f t="shared" si="12"/>
        <v/>
      </c>
      <c r="F51" t="str">
        <f t="shared" si="13"/>
        <v/>
      </c>
      <c r="G51" t="str">
        <f t="shared" si="14"/>
        <v/>
      </c>
      <c r="H51" t="str">
        <f t="shared" si="15"/>
        <v/>
      </c>
      <c r="I51" t="str">
        <f t="shared" si="16"/>
        <v/>
      </c>
      <c r="J51" t="str">
        <f t="shared" si="17"/>
        <v/>
      </c>
      <c r="K51" t="str">
        <f t="shared" si="18"/>
        <v/>
      </c>
      <c r="L51" t="str">
        <f t="shared" si="19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</row>
    <row r="52" spans="1:50" x14ac:dyDescent="0.35">
      <c r="A52" t="str">
        <f t="shared" si="10"/>
        <v/>
      </c>
      <c r="B52" t="str">
        <f t="shared" si="11"/>
        <v/>
      </c>
      <c r="C52" s="12">
        <v>42</v>
      </c>
      <c r="E52" t="str">
        <f t="shared" si="12"/>
        <v/>
      </c>
      <c r="F52" t="str">
        <f t="shared" si="13"/>
        <v/>
      </c>
      <c r="G52" t="str">
        <f t="shared" si="14"/>
        <v/>
      </c>
      <c r="H52" t="str">
        <f t="shared" si="15"/>
        <v/>
      </c>
      <c r="I52" t="str">
        <f t="shared" si="16"/>
        <v/>
      </c>
      <c r="J52" t="str">
        <f t="shared" si="17"/>
        <v/>
      </c>
      <c r="K52" t="str">
        <f t="shared" si="18"/>
        <v/>
      </c>
      <c r="L52" t="str">
        <f t="shared" si="19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</row>
    <row r="53" spans="1:50" x14ac:dyDescent="0.35">
      <c r="A53" t="str">
        <f t="shared" si="10"/>
        <v/>
      </c>
      <c r="B53" t="str">
        <f t="shared" si="11"/>
        <v/>
      </c>
      <c r="C53" s="12">
        <v>43</v>
      </c>
      <c r="E53" t="str">
        <f t="shared" si="12"/>
        <v/>
      </c>
      <c r="F53" t="str">
        <f t="shared" si="13"/>
        <v/>
      </c>
      <c r="G53" t="str">
        <f t="shared" si="14"/>
        <v/>
      </c>
      <c r="H53" t="str">
        <f t="shared" si="15"/>
        <v/>
      </c>
      <c r="I53" t="str">
        <f t="shared" si="16"/>
        <v/>
      </c>
      <c r="J53" t="str">
        <f t="shared" si="17"/>
        <v/>
      </c>
      <c r="K53" t="str">
        <f t="shared" si="18"/>
        <v/>
      </c>
      <c r="L53" t="str">
        <f t="shared" si="19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</row>
    <row r="54" spans="1:50" x14ac:dyDescent="0.35">
      <c r="A54" t="str">
        <f t="shared" si="10"/>
        <v/>
      </c>
      <c r="B54" t="str">
        <f t="shared" si="11"/>
        <v/>
      </c>
      <c r="C54" s="12">
        <v>44</v>
      </c>
      <c r="E54" t="str">
        <f t="shared" si="12"/>
        <v/>
      </c>
      <c r="F54" t="str">
        <f t="shared" si="13"/>
        <v/>
      </c>
      <c r="G54" t="str">
        <f t="shared" si="14"/>
        <v/>
      </c>
      <c r="H54" t="str">
        <f t="shared" si="15"/>
        <v/>
      </c>
      <c r="I54" t="str">
        <f t="shared" si="16"/>
        <v/>
      </c>
      <c r="J54" t="str">
        <f t="shared" si="17"/>
        <v/>
      </c>
      <c r="K54" t="str">
        <f t="shared" si="18"/>
        <v/>
      </c>
      <c r="L54" t="str">
        <f t="shared" si="19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</row>
    <row r="55" spans="1:50" x14ac:dyDescent="0.35">
      <c r="A55" t="str">
        <f t="shared" si="10"/>
        <v/>
      </c>
      <c r="B55" t="str">
        <f t="shared" si="11"/>
        <v/>
      </c>
      <c r="C55" s="12">
        <v>45</v>
      </c>
      <c r="E55" t="str">
        <f t="shared" si="12"/>
        <v/>
      </c>
      <c r="F55" t="str">
        <f t="shared" si="13"/>
        <v/>
      </c>
      <c r="G55" t="str">
        <f t="shared" si="14"/>
        <v/>
      </c>
      <c r="H55" t="str">
        <f t="shared" si="15"/>
        <v/>
      </c>
      <c r="I55" t="str">
        <f t="shared" si="16"/>
        <v/>
      </c>
      <c r="J55" t="str">
        <f t="shared" si="17"/>
        <v/>
      </c>
      <c r="K55" t="str">
        <f t="shared" si="18"/>
        <v/>
      </c>
      <c r="L55" t="str">
        <f t="shared" si="19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</row>
    <row r="56" spans="1:50" x14ac:dyDescent="0.35">
      <c r="A56" t="str">
        <f t="shared" si="10"/>
        <v/>
      </c>
      <c r="B56" t="str">
        <f t="shared" si="11"/>
        <v/>
      </c>
      <c r="C56" s="12">
        <v>46</v>
      </c>
      <c r="E56" t="str">
        <f t="shared" si="12"/>
        <v/>
      </c>
      <c r="F56" t="str">
        <f t="shared" si="13"/>
        <v/>
      </c>
      <c r="G56" t="str">
        <f t="shared" si="14"/>
        <v/>
      </c>
      <c r="H56" t="str">
        <f t="shared" si="15"/>
        <v/>
      </c>
      <c r="I56" t="str">
        <f t="shared" si="16"/>
        <v/>
      </c>
      <c r="J56" t="str">
        <f t="shared" si="17"/>
        <v/>
      </c>
      <c r="K56" t="str">
        <f t="shared" si="18"/>
        <v/>
      </c>
      <c r="L56" t="str">
        <f t="shared" si="19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</row>
    <row r="57" spans="1:50" x14ac:dyDescent="0.35">
      <c r="A57" t="str">
        <f t="shared" si="10"/>
        <v/>
      </c>
      <c r="B57" t="str">
        <f t="shared" si="11"/>
        <v/>
      </c>
      <c r="C57" s="12">
        <v>47</v>
      </c>
      <c r="E57" t="str">
        <f t="shared" si="12"/>
        <v/>
      </c>
      <c r="F57" t="str">
        <f t="shared" si="13"/>
        <v/>
      </c>
      <c r="G57" t="str">
        <f t="shared" si="14"/>
        <v/>
      </c>
      <c r="H57" t="str">
        <f t="shared" si="15"/>
        <v/>
      </c>
      <c r="I57" t="str">
        <f t="shared" si="16"/>
        <v/>
      </c>
      <c r="J57" t="str">
        <f t="shared" si="17"/>
        <v/>
      </c>
      <c r="K57" t="str">
        <f t="shared" si="18"/>
        <v/>
      </c>
      <c r="L57" t="str">
        <f t="shared" si="19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</row>
    <row r="58" spans="1:50" x14ac:dyDescent="0.35">
      <c r="A58" t="str">
        <f t="shared" si="10"/>
        <v/>
      </c>
      <c r="B58" t="str">
        <f t="shared" si="11"/>
        <v/>
      </c>
      <c r="C58" s="12">
        <v>48</v>
      </c>
      <c r="E58" t="str">
        <f t="shared" si="12"/>
        <v/>
      </c>
      <c r="F58" t="str">
        <f t="shared" si="13"/>
        <v/>
      </c>
      <c r="G58" t="str">
        <f t="shared" si="14"/>
        <v/>
      </c>
      <c r="H58" t="str">
        <f t="shared" si="15"/>
        <v/>
      </c>
      <c r="I58" t="str">
        <f t="shared" si="16"/>
        <v/>
      </c>
      <c r="J58" t="str">
        <f t="shared" si="17"/>
        <v/>
      </c>
      <c r="K58" t="str">
        <f t="shared" si="18"/>
        <v/>
      </c>
      <c r="L58" t="str">
        <f t="shared" si="19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</row>
    <row r="59" spans="1:50" x14ac:dyDescent="0.35">
      <c r="A59" t="str">
        <f t="shared" si="10"/>
        <v/>
      </c>
      <c r="B59" t="str">
        <f t="shared" si="11"/>
        <v/>
      </c>
      <c r="C59" s="12">
        <v>49</v>
      </c>
      <c r="E59" t="str">
        <f t="shared" si="12"/>
        <v/>
      </c>
      <c r="F59" t="str">
        <f t="shared" si="13"/>
        <v/>
      </c>
      <c r="G59" t="str">
        <f t="shared" si="14"/>
        <v/>
      </c>
      <c r="H59" t="str">
        <f t="shared" si="15"/>
        <v/>
      </c>
      <c r="I59" t="str">
        <f t="shared" si="16"/>
        <v/>
      </c>
      <c r="J59" t="str">
        <f t="shared" si="17"/>
        <v/>
      </c>
      <c r="K59" t="str">
        <f t="shared" si="18"/>
        <v/>
      </c>
      <c r="L59" t="str">
        <f t="shared" si="19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</row>
    <row r="60" spans="1:50" x14ac:dyDescent="0.35">
      <c r="A60" t="str">
        <f t="shared" si="10"/>
        <v/>
      </c>
      <c r="B60" t="str">
        <f t="shared" si="11"/>
        <v/>
      </c>
      <c r="C60" s="12">
        <v>50</v>
      </c>
      <c r="E60" t="str">
        <f t="shared" si="12"/>
        <v/>
      </c>
      <c r="F60" t="str">
        <f t="shared" si="13"/>
        <v/>
      </c>
      <c r="G60" t="str">
        <f t="shared" si="14"/>
        <v/>
      </c>
      <c r="H60" t="str">
        <f t="shared" si="15"/>
        <v/>
      </c>
      <c r="I60" t="str">
        <f t="shared" si="16"/>
        <v/>
      </c>
      <c r="J60" t="str">
        <f t="shared" si="17"/>
        <v/>
      </c>
      <c r="K60" t="str">
        <f t="shared" si="18"/>
        <v/>
      </c>
      <c r="L60" t="str">
        <f t="shared" si="19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</row>
    <row r="61" spans="1:50" x14ac:dyDescent="0.35">
      <c r="A61" t="str">
        <f t="shared" si="10"/>
        <v/>
      </c>
      <c r="B61" t="str">
        <f t="shared" si="11"/>
        <v/>
      </c>
      <c r="C61" s="12">
        <v>51</v>
      </c>
      <c r="E61" t="str">
        <f t="shared" si="12"/>
        <v/>
      </c>
      <c r="F61" t="str">
        <f t="shared" si="13"/>
        <v/>
      </c>
      <c r="G61" t="str">
        <f t="shared" si="14"/>
        <v/>
      </c>
      <c r="H61" t="str">
        <f t="shared" si="15"/>
        <v/>
      </c>
      <c r="I61" t="str">
        <f t="shared" si="16"/>
        <v/>
      </c>
      <c r="J61" t="str">
        <f t="shared" si="17"/>
        <v/>
      </c>
      <c r="K61" t="str">
        <f t="shared" si="18"/>
        <v/>
      </c>
      <c r="L61" t="str">
        <f t="shared" si="19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</row>
    <row r="62" spans="1:50" x14ac:dyDescent="0.35">
      <c r="A62" t="str">
        <f t="shared" si="10"/>
        <v/>
      </c>
      <c r="B62" t="str">
        <f t="shared" si="11"/>
        <v/>
      </c>
      <c r="C62" s="12">
        <v>52</v>
      </c>
      <c r="E62" t="str">
        <f t="shared" si="12"/>
        <v/>
      </c>
      <c r="F62" t="str">
        <f t="shared" si="13"/>
        <v/>
      </c>
      <c r="G62" t="str">
        <f t="shared" si="14"/>
        <v/>
      </c>
      <c r="H62" t="str">
        <f t="shared" si="15"/>
        <v/>
      </c>
      <c r="I62" t="str">
        <f t="shared" si="16"/>
        <v/>
      </c>
      <c r="J62" t="str">
        <f t="shared" si="17"/>
        <v/>
      </c>
      <c r="K62" t="str">
        <f t="shared" si="18"/>
        <v/>
      </c>
      <c r="L62" t="str">
        <f t="shared" si="19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</row>
    <row r="63" spans="1:50" x14ac:dyDescent="0.35">
      <c r="A63" t="str">
        <f t="shared" si="10"/>
        <v/>
      </c>
      <c r="B63" t="str">
        <f t="shared" si="11"/>
        <v/>
      </c>
      <c r="C63" s="12">
        <v>53</v>
      </c>
      <c r="E63" t="str">
        <f t="shared" si="12"/>
        <v/>
      </c>
      <c r="F63" t="str">
        <f t="shared" si="13"/>
        <v/>
      </c>
      <c r="G63" t="str">
        <f t="shared" si="14"/>
        <v/>
      </c>
      <c r="H63" t="str">
        <f t="shared" si="15"/>
        <v/>
      </c>
      <c r="I63" t="str">
        <f t="shared" si="16"/>
        <v/>
      </c>
      <c r="J63" t="str">
        <f t="shared" si="17"/>
        <v/>
      </c>
      <c r="K63" t="str">
        <f t="shared" si="18"/>
        <v/>
      </c>
      <c r="L63" t="str">
        <f t="shared" si="19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</row>
    <row r="64" spans="1:50" x14ac:dyDescent="0.35">
      <c r="A64" t="str">
        <f t="shared" si="10"/>
        <v/>
      </c>
      <c r="B64" t="str">
        <f t="shared" si="11"/>
        <v/>
      </c>
      <c r="C64" s="12">
        <v>54</v>
      </c>
      <c r="E64" t="str">
        <f t="shared" si="12"/>
        <v/>
      </c>
      <c r="F64" t="str">
        <f t="shared" si="13"/>
        <v/>
      </c>
      <c r="G64" t="str">
        <f t="shared" si="14"/>
        <v/>
      </c>
      <c r="H64" t="str">
        <f t="shared" si="15"/>
        <v/>
      </c>
      <c r="I64" t="str">
        <f t="shared" si="16"/>
        <v/>
      </c>
      <c r="J64" t="str">
        <f t="shared" si="17"/>
        <v/>
      </c>
      <c r="K64" t="str">
        <f t="shared" si="18"/>
        <v/>
      </c>
      <c r="L64" t="str">
        <f t="shared" si="19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</row>
    <row r="65" spans="1:50" x14ac:dyDescent="0.35">
      <c r="A65" t="str">
        <f t="shared" si="10"/>
        <v/>
      </c>
      <c r="B65" t="str">
        <f t="shared" si="11"/>
        <v/>
      </c>
      <c r="C65" s="12">
        <v>55</v>
      </c>
      <c r="E65" t="str">
        <f t="shared" si="12"/>
        <v/>
      </c>
      <c r="F65" t="str">
        <f t="shared" si="13"/>
        <v/>
      </c>
      <c r="G65" t="str">
        <f t="shared" si="14"/>
        <v/>
      </c>
      <c r="H65" t="str">
        <f t="shared" si="15"/>
        <v/>
      </c>
      <c r="I65" t="str">
        <f t="shared" si="16"/>
        <v/>
      </c>
      <c r="J65" t="str">
        <f t="shared" si="17"/>
        <v/>
      </c>
      <c r="K65" t="str">
        <f t="shared" si="18"/>
        <v/>
      </c>
      <c r="L65" t="str">
        <f t="shared" si="19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</row>
    <row r="66" spans="1:50" x14ac:dyDescent="0.35">
      <c r="A66" t="str">
        <f t="shared" si="10"/>
        <v/>
      </c>
      <c r="B66" t="str">
        <f t="shared" si="11"/>
        <v/>
      </c>
      <c r="C66" s="12">
        <v>56</v>
      </c>
      <c r="E66" t="str">
        <f t="shared" si="12"/>
        <v/>
      </c>
      <c r="F66" t="str">
        <f t="shared" si="13"/>
        <v/>
      </c>
      <c r="G66" t="str">
        <f t="shared" si="14"/>
        <v/>
      </c>
      <c r="H66" t="str">
        <f t="shared" si="15"/>
        <v/>
      </c>
      <c r="I66" t="str">
        <f t="shared" si="16"/>
        <v/>
      </c>
      <c r="J66" t="str">
        <f t="shared" si="17"/>
        <v/>
      </c>
      <c r="K66" t="str">
        <f t="shared" si="18"/>
        <v/>
      </c>
      <c r="L66" t="str">
        <f t="shared" si="19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</row>
    <row r="67" spans="1:50" x14ac:dyDescent="0.35">
      <c r="A67" t="str">
        <f t="shared" si="10"/>
        <v/>
      </c>
      <c r="B67" t="str">
        <f t="shared" si="11"/>
        <v/>
      </c>
      <c r="C67" s="12">
        <v>57</v>
      </c>
      <c r="E67" t="str">
        <f t="shared" si="12"/>
        <v/>
      </c>
      <c r="F67" t="str">
        <f t="shared" si="13"/>
        <v/>
      </c>
      <c r="G67" t="str">
        <f t="shared" si="14"/>
        <v/>
      </c>
      <c r="H67" t="str">
        <f t="shared" si="15"/>
        <v/>
      </c>
      <c r="I67" t="str">
        <f t="shared" si="16"/>
        <v/>
      </c>
      <c r="J67" t="str">
        <f t="shared" si="17"/>
        <v/>
      </c>
      <c r="K67" t="str">
        <f t="shared" si="18"/>
        <v/>
      </c>
      <c r="L67" t="str">
        <f t="shared" si="19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</row>
    <row r="68" spans="1:50" x14ac:dyDescent="0.35">
      <c r="A68" t="str">
        <f t="shared" si="10"/>
        <v/>
      </c>
      <c r="B68" t="str">
        <f t="shared" si="11"/>
        <v/>
      </c>
      <c r="C68" s="12">
        <v>58</v>
      </c>
      <c r="E68" t="str">
        <f t="shared" si="12"/>
        <v/>
      </c>
      <c r="F68" t="str">
        <f t="shared" si="13"/>
        <v/>
      </c>
      <c r="G68" t="str">
        <f t="shared" si="14"/>
        <v/>
      </c>
      <c r="H68" t="str">
        <f t="shared" si="15"/>
        <v/>
      </c>
      <c r="I68" t="str">
        <f t="shared" si="16"/>
        <v/>
      </c>
      <c r="J68" t="str">
        <f t="shared" si="17"/>
        <v/>
      </c>
      <c r="K68" t="str">
        <f t="shared" si="18"/>
        <v/>
      </c>
      <c r="L68" t="str">
        <f t="shared" si="19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</row>
    <row r="69" spans="1:50" x14ac:dyDescent="0.35">
      <c r="A69" t="str">
        <f t="shared" si="10"/>
        <v/>
      </c>
      <c r="B69" t="str">
        <f t="shared" si="11"/>
        <v/>
      </c>
      <c r="C69" s="12">
        <v>59</v>
      </c>
      <c r="E69" t="str">
        <f t="shared" si="12"/>
        <v/>
      </c>
      <c r="F69" t="str">
        <f t="shared" si="13"/>
        <v/>
      </c>
      <c r="G69" t="str">
        <f t="shared" si="14"/>
        <v/>
      </c>
      <c r="H69" t="str">
        <f t="shared" si="15"/>
        <v/>
      </c>
      <c r="I69" t="str">
        <f t="shared" si="16"/>
        <v/>
      </c>
      <c r="J69" t="str">
        <f t="shared" si="17"/>
        <v/>
      </c>
      <c r="K69" t="str">
        <f t="shared" si="18"/>
        <v/>
      </c>
      <c r="L69" t="str">
        <f t="shared" si="19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</row>
    <row r="70" spans="1:50" x14ac:dyDescent="0.35">
      <c r="A70" t="str">
        <f t="shared" si="10"/>
        <v/>
      </c>
      <c r="B70" t="str">
        <f t="shared" si="11"/>
        <v/>
      </c>
      <c r="C70" s="12">
        <v>60</v>
      </c>
      <c r="E70" t="str">
        <f t="shared" si="12"/>
        <v/>
      </c>
      <c r="F70" t="str">
        <f t="shared" si="13"/>
        <v/>
      </c>
      <c r="G70" t="str">
        <f t="shared" si="14"/>
        <v/>
      </c>
      <c r="H70" t="str">
        <f t="shared" si="15"/>
        <v/>
      </c>
      <c r="I70" t="str">
        <f t="shared" si="16"/>
        <v/>
      </c>
      <c r="J70" t="str">
        <f t="shared" si="17"/>
        <v/>
      </c>
      <c r="K70" t="str">
        <f t="shared" si="18"/>
        <v/>
      </c>
      <c r="L70" t="str">
        <f t="shared" si="19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</row>
  </sheetData>
  <sortState xmlns:xlrd2="http://schemas.microsoft.com/office/spreadsheetml/2017/richdata2" ref="A14:AX36">
    <sortCondition ref="A14:A36"/>
  </sortState>
  <mergeCells count="4">
    <mergeCell ref="B5:E5"/>
    <mergeCell ref="B6:E6"/>
    <mergeCell ref="B7:E7"/>
    <mergeCell ref="G12:K12"/>
  </mergeCells>
  <phoneticPr fontId="8" type="noConversion"/>
  <conditionalFormatting sqref="N14:AX70">
    <cfRule type="containsText" dxfId="63" priority="1" operator="containsText" text="Score">
      <formula>NOT(ISERROR(SEARCH("Score",N14)))</formula>
    </cfRule>
    <cfRule type="cellIs" dxfId="62" priority="2" operator="greaterThanOrEqual">
      <formula>$K14</formula>
    </cfRule>
    <cfRule type="cellIs" dxfId="61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May 25, 2025</v>
      </c>
    </row>
    <row r="3" spans="1:13" x14ac:dyDescent="0.35">
      <c r="A3" s="2"/>
    </row>
    <row r="4" spans="1:13" ht="21" x14ac:dyDescent="0.35">
      <c r="A4" s="104" t="s">
        <v>32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103" t="s">
        <v>1</v>
      </c>
      <c r="D10" s="103"/>
      <c r="E10" s="103"/>
      <c r="F10" s="1"/>
      <c r="J10" s="103" t="s">
        <v>28</v>
      </c>
      <c r="K10" s="103"/>
      <c r="L10" s="103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145</v>
      </c>
      <c r="J11" s="17" t="s">
        <v>24</v>
      </c>
      <c r="K11" s="18"/>
      <c r="L11" s="26">
        <f>'Women''s Air Rifle Scores'!F5</f>
        <v>629</v>
      </c>
      <c r="M11" s="80" t="s">
        <v>145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145</v>
      </c>
      <c r="J12" s="19" t="s">
        <v>25</v>
      </c>
      <c r="K12" s="20"/>
      <c r="L12" s="27">
        <f>'Women''s Air Rifle Scores'!F6</f>
        <v>627</v>
      </c>
      <c r="M12" s="81" t="s">
        <v>145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5" t="s">
        <v>26</v>
      </c>
      <c r="C16" s="107" t="s">
        <v>10</v>
      </c>
      <c r="D16" s="108"/>
      <c r="E16" s="29" t="s">
        <v>11</v>
      </c>
      <c r="F16" s="29" t="s">
        <v>14</v>
      </c>
      <c r="I16" s="105" t="s">
        <v>26</v>
      </c>
      <c r="J16" s="105" t="s">
        <v>10</v>
      </c>
      <c r="K16" s="105"/>
      <c r="L16" s="29" t="s">
        <v>11</v>
      </c>
      <c r="M16" s="29" t="s">
        <v>14</v>
      </c>
    </row>
    <row r="17" spans="2:13" ht="15" thickBot="1" x14ac:dyDescent="0.4">
      <c r="B17" s="106"/>
      <c r="C17" s="109"/>
      <c r="D17" s="110"/>
      <c r="E17" s="30" t="s">
        <v>27</v>
      </c>
      <c r="F17" s="30" t="s">
        <v>13</v>
      </c>
      <c r="I17" s="106"/>
      <c r="J17" s="106"/>
      <c r="K17" s="106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Scores'!D21="","",'Men''s Air Rifle Scores'!D21)</f>
        <v>Peter Fiori</v>
      </c>
      <c r="E18" s="9">
        <f>'Men''s Air Rifle Scores'!F21</f>
        <v>5</v>
      </c>
      <c r="F18" s="65">
        <f>'Men''s Air Rifle Scores'!L21</f>
        <v>632.46</v>
      </c>
      <c r="G18" s="9"/>
      <c r="I18" s="12">
        <v>1</v>
      </c>
      <c r="J18" s="11" t="str">
        <f>IF('Women''s Air Rifle Scores'!D48="","",'Women''s Air Rifle Scores'!D48)</f>
        <v>Mary Tucker</v>
      </c>
      <c r="K18" s="11"/>
      <c r="L18" s="9">
        <f>'Women''s Air Rifle Scores'!F48</f>
        <v>5</v>
      </c>
      <c r="M18" s="65">
        <f>'Women''s Air Rifle Scores'!L48</f>
        <v>632.96</v>
      </c>
    </row>
    <row r="19" spans="2:13" x14ac:dyDescent="0.35">
      <c r="B19" s="12">
        <v>2</v>
      </c>
      <c r="C19" s="11" t="str">
        <f>IF('Men''s Air Rifle Scores'!D28="","",'Men''s Air Rifle Scores'!D28)</f>
        <v>Braden Peiser</v>
      </c>
      <c r="E19" s="9">
        <f>'Men''s Air Rifle Scores'!F28</f>
        <v>5</v>
      </c>
      <c r="F19" s="65">
        <f>'Men''s Air Rifle Scores'!L28</f>
        <v>631.36</v>
      </c>
      <c r="G19" s="9"/>
      <c r="I19" s="12">
        <v>2</v>
      </c>
      <c r="J19" s="11" t="str">
        <f>IF('Women''s Air Rifle Scores'!D35="","",'Women''s Air Rifle Scores'!D35)</f>
        <v>Sagen Maddalena</v>
      </c>
      <c r="K19" s="11"/>
      <c r="L19" s="9">
        <f>'Women''s Air Rifle Scores'!F35</f>
        <v>5</v>
      </c>
      <c r="M19" s="65">
        <f>'Women''s Air Rifle Scores'!L35</f>
        <v>631.06000000000006</v>
      </c>
    </row>
    <row r="20" spans="2:13" x14ac:dyDescent="0.35">
      <c r="B20" s="12">
        <v>3</v>
      </c>
      <c r="C20" s="11" t="str">
        <f>IF('Men''s Air Rifle Scores'!D23="","",'Men''s Air Rifle Scores'!D23)</f>
        <v>Lucas Kozeniesky</v>
      </c>
      <c r="E20" s="9">
        <f>'Men''s Air Rifle Scores'!F23</f>
        <v>5</v>
      </c>
      <c r="F20" s="65">
        <f>'Men''s Air Rifle Scores'!L23</f>
        <v>629.92000000000007</v>
      </c>
      <c r="G20" s="9"/>
      <c r="I20" s="12">
        <v>3</v>
      </c>
      <c r="J20" s="11" t="str">
        <f>IF('Women''s Air Rifle Scores'!D33="","",'Women''s Air Rifle Scores'!D33)</f>
        <v>Makenzie Larson</v>
      </c>
      <c r="K20" s="11"/>
      <c r="L20" s="9">
        <f>'Women''s Air Rifle Scores'!F33</f>
        <v>5</v>
      </c>
      <c r="M20" s="65">
        <f>'Women''s Air Rifle Scores'!L33</f>
        <v>630.4</v>
      </c>
    </row>
    <row r="21" spans="2:13" x14ac:dyDescent="0.35">
      <c r="B21" s="12">
        <v>4</v>
      </c>
      <c r="C21" s="11" t="str">
        <f>IF('Men''s Air Rifle Scores'!D22="","",'Men''s Air Rifle Scores'!D22)</f>
        <v>Rylan Kissell</v>
      </c>
      <c r="E21" s="9">
        <f>'Men''s Air Rifle Scores'!F22</f>
        <v>5</v>
      </c>
      <c r="F21" s="65">
        <f>'Men''s Air Rifle Scores'!L22</f>
        <v>629.88</v>
      </c>
      <c r="G21" s="9"/>
      <c r="I21" s="12">
        <v>4</v>
      </c>
      <c r="J21" s="11" t="str">
        <f>IF('Women''s Air Rifle Scores'!D51="","",'Women''s Air Rifle Scores'!D51)</f>
        <v>Ali Weisz</v>
      </c>
      <c r="K21" s="11"/>
      <c r="L21" s="9">
        <f>'Women''s Air Rifle Scores'!F51</f>
        <v>5</v>
      </c>
      <c r="M21" s="65">
        <f>'Women''s Air Rifle Scores'!L51</f>
        <v>630.4</v>
      </c>
    </row>
    <row r="22" spans="2:13" x14ac:dyDescent="0.35">
      <c r="B22" s="12">
        <v>5</v>
      </c>
      <c r="C22" s="11" t="str">
        <f>IF('Men''s Air Rifle Scores'!D15="","",'Men''s Air Rifle Scores'!D15)</f>
        <v>Gavin Barnick</v>
      </c>
      <c r="E22" s="9">
        <f>'Men''s Air Rifle Scores'!F15</f>
        <v>5</v>
      </c>
      <c r="F22" s="65">
        <f>'Men''s Air Rifle Scores'!L15</f>
        <v>629.86</v>
      </c>
      <c r="G22" s="9"/>
      <c r="I22" s="12">
        <v>5</v>
      </c>
      <c r="J22" s="11" t="str">
        <f>IF('Women''s Air Rifle Scores'!D32="","",'Women''s Air Rifle Scores'!D32)</f>
        <v>Mackenzie Kring</v>
      </c>
      <c r="K22" s="11"/>
      <c r="L22" s="9">
        <f>'Women''s Air Rifle Scores'!F32</f>
        <v>5</v>
      </c>
      <c r="M22" s="65">
        <f>'Women''s Air Rifle Scores'!L32</f>
        <v>630.4</v>
      </c>
    </row>
    <row r="23" spans="2:13" x14ac:dyDescent="0.35">
      <c r="B23" s="12">
        <v>6</v>
      </c>
      <c r="C23" s="90" t="str">
        <f>IF('Men''s Air Rifle Scores'!D24="","",'Men''s Air Rifle Scores'!D24)</f>
        <v>Griffin Lake</v>
      </c>
      <c r="D23" s="89"/>
      <c r="E23" s="91">
        <f>'Men''s Air Rifle Scores'!F24</f>
        <v>5</v>
      </c>
      <c r="F23" s="92">
        <f>'Men''s Air Rifle Scores'!L24</f>
        <v>629</v>
      </c>
      <c r="G23" s="9"/>
      <c r="I23" s="12">
        <v>6</v>
      </c>
      <c r="J23" s="11" t="str">
        <f>IF('Women''s Air Rifle Scores'!D54="","",'Women''s Air Rifle Scores'!D54)</f>
        <v>Katie Zaun</v>
      </c>
      <c r="K23" s="11"/>
      <c r="L23" s="9">
        <f>'Women''s Air Rifle Scores'!F54</f>
        <v>5</v>
      </c>
      <c r="M23" s="65">
        <f>'Women''s Air Rifle Scores'!L54</f>
        <v>630.11999999999989</v>
      </c>
    </row>
    <row r="24" spans="2:13" x14ac:dyDescent="0.35">
      <c r="B24" s="12">
        <v>7</v>
      </c>
      <c r="C24" s="11" t="str">
        <f>IF('Men''s Air Rifle Scores'!D30="","",'Men''s Air Rifle Scores'!D30)</f>
        <v>Ivan Roe</v>
      </c>
      <c r="E24" s="9">
        <f>'Men''s Air Rifle Scores'!F30</f>
        <v>5</v>
      </c>
      <c r="F24" s="65">
        <f>'Men''s Air Rifle Scores'!L30</f>
        <v>628.58000000000015</v>
      </c>
      <c r="G24" s="9"/>
      <c r="I24" s="12">
        <v>7</v>
      </c>
      <c r="J24" s="11" t="str">
        <f>IF('Women''s Air Rifle Scores'!D43="","",'Women''s Air Rifle Scores'!D43)</f>
        <v>Elizabeth Schmeltzer</v>
      </c>
      <c r="K24" s="11"/>
      <c r="L24" s="9">
        <f>'Women''s Air Rifle Scores'!F43</f>
        <v>5</v>
      </c>
      <c r="M24" s="65">
        <f>'Women''s Air Rifle Scores'!L43</f>
        <v>628.64</v>
      </c>
    </row>
    <row r="25" spans="2:13" x14ac:dyDescent="0.35">
      <c r="B25" s="12">
        <v>8</v>
      </c>
      <c r="C25" s="90" t="str">
        <f>IF('Men''s Air Rifle Scores'!D33="","",'Men''s Air Rifle Scores'!D33)</f>
        <v>Tim Sherry</v>
      </c>
      <c r="D25" s="89"/>
      <c r="E25" s="91">
        <f>'Men''s Air Rifle Scores'!F33</f>
        <v>5</v>
      </c>
      <c r="F25" s="92">
        <f>'Men''s Air Rifle Scores'!L33</f>
        <v>628.1400000000001</v>
      </c>
      <c r="G25" s="9"/>
      <c r="I25" s="12">
        <v>8</v>
      </c>
      <c r="J25" s="11" t="str">
        <f>IF('Women''s Air Rifle Scores'!D46="","",'Women''s Air Rifle Scores'!D46)</f>
        <v>Elijah Spencer</v>
      </c>
      <c r="K25" s="11"/>
      <c r="L25" s="9">
        <f>'Women''s Air Rifle Scores'!F46</f>
        <v>5</v>
      </c>
      <c r="M25" s="65">
        <f>'Women''s Air Rifle Scores'!L46</f>
        <v>627.76</v>
      </c>
    </row>
    <row r="26" spans="2:13" x14ac:dyDescent="0.35">
      <c r="B26" s="12">
        <v>9</v>
      </c>
      <c r="C26" s="11" t="str">
        <f>IF('Men''s Air Rifle Scores'!D20="","",'Men''s Air Rifle Scores'!D20)</f>
        <v>Jared Eddy</v>
      </c>
      <c r="E26" s="9">
        <f>'Men''s Air Rifle Scores'!F20</f>
        <v>5</v>
      </c>
      <c r="F26" s="65">
        <f>'Men''s Air Rifle Scores'!L20</f>
        <v>628.04000000000008</v>
      </c>
      <c r="G26" s="9"/>
      <c r="I26" s="12">
        <v>9</v>
      </c>
      <c r="J26" s="11" t="str">
        <f>IF('Women''s Air Rifle Scores'!D15="","",'Women''s Air Rifle Scores'!D15)</f>
        <v>Isabella Baldwin</v>
      </c>
      <c r="K26" s="11"/>
      <c r="L26" s="9">
        <f>'Women''s Air Rifle Scores'!F15</f>
        <v>5</v>
      </c>
      <c r="M26" s="65">
        <f>'Women''s Air Rifle Scores'!L15</f>
        <v>627.18000000000006</v>
      </c>
    </row>
    <row r="27" spans="2:13" x14ac:dyDescent="0.35">
      <c r="B27" s="12">
        <v>10</v>
      </c>
      <c r="C27" s="83" t="str">
        <f>IF('Men''s Air Rifle Scores'!D17="","",'Men''s Air Rifle Scores'!D17)</f>
        <v>Levi Clark</v>
      </c>
      <c r="D27" s="82"/>
      <c r="E27" s="84">
        <f>'Men''s Air Rifle Scores'!F17</f>
        <v>5</v>
      </c>
      <c r="F27" s="85">
        <f>'Men''s Air Rifle Scores'!L17</f>
        <v>627.5</v>
      </c>
      <c r="G27" s="9"/>
      <c r="I27" s="12">
        <v>10</v>
      </c>
      <c r="J27" s="11" t="str">
        <f>IF('Women''s Air Rifle Scores'!D31="","",'Women''s Air Rifle Scores'!D31)</f>
        <v>Alana Kelly</v>
      </c>
      <c r="K27" s="11"/>
      <c r="L27" s="9">
        <f>'Women''s Air Rifle Scores'!F31</f>
        <v>5</v>
      </c>
      <c r="M27" s="65">
        <f>'Women''s Air Rifle Scores'!L31</f>
        <v>626.64</v>
      </c>
    </row>
    <row r="28" spans="2:13" x14ac:dyDescent="0.35">
      <c r="B28" s="12">
        <v>11</v>
      </c>
      <c r="C28" s="83" t="str">
        <f>IF('Men''s Air Rifle Scores'!D25="","",'Men''s Air Rifle Scores'!D25)</f>
        <v>Brandon Muske</v>
      </c>
      <c r="D28" s="82"/>
      <c r="E28" s="84">
        <f>'Men''s Air Rifle Scores'!F25</f>
        <v>5</v>
      </c>
      <c r="F28" s="85">
        <f>'Men''s Air Rifle Scores'!L25</f>
        <v>627.48000000000013</v>
      </c>
      <c r="G28" s="9"/>
      <c r="I28" s="12">
        <v>11</v>
      </c>
      <c r="J28" s="11" t="str">
        <f>IF('Women''s Air Rifle Scores'!D16="","",'Women''s Air Rifle Scores'!D16)</f>
        <v>Ashlyn Blake</v>
      </c>
      <c r="K28" s="11"/>
      <c r="L28" s="9">
        <f>'Women''s Air Rifle Scores'!F16</f>
        <v>5</v>
      </c>
      <c r="M28" s="65">
        <f>'Women''s Air Rifle Scores'!L16</f>
        <v>626.38</v>
      </c>
    </row>
    <row r="29" spans="2:13" x14ac:dyDescent="0.35">
      <c r="B29" s="12">
        <v>12</v>
      </c>
      <c r="C29" s="11" t="str">
        <f>IF('Men''s Air Rifle Scores'!D37="","",'Men''s Air Rifle Scores'!D37)</f>
        <v>Jacob Wisman</v>
      </c>
      <c r="E29" s="9">
        <f>'Men''s Air Rifle Scores'!F37</f>
        <v>5</v>
      </c>
      <c r="F29" s="65">
        <f>'Men''s Air Rifle Scores'!L37</f>
        <v>626.22</v>
      </c>
      <c r="G29" s="9"/>
      <c r="I29" s="12">
        <v>12</v>
      </c>
      <c r="J29" s="11" t="str">
        <f>IF('Women''s Air Rifle Scores'!D28="","",'Women''s Air Rifle Scores'!D28)</f>
        <v>Jeanne Haverhill</v>
      </c>
      <c r="K29" s="11"/>
      <c r="L29" s="9">
        <f>'Women''s Air Rifle Scores'!F28</f>
        <v>5</v>
      </c>
      <c r="M29" s="65">
        <f>'Women''s Air Rifle Scores'!L28</f>
        <v>626.1400000000001</v>
      </c>
    </row>
    <row r="30" spans="2:13" x14ac:dyDescent="0.35">
      <c r="B30" s="12">
        <v>13</v>
      </c>
      <c r="C30" s="11" t="str">
        <f>IF('Men''s Air Rifle Scores'!D36="","",'Men''s Air Rifle Scores'!D36)</f>
        <v>Tyler Wee</v>
      </c>
      <c r="E30" s="9">
        <f>'Men''s Air Rifle Scores'!F36</f>
        <v>5</v>
      </c>
      <c r="F30" s="65">
        <f>'Men''s Air Rifle Scores'!L36</f>
        <v>625.76</v>
      </c>
      <c r="G30" s="9"/>
      <c r="I30" s="12">
        <v>13</v>
      </c>
      <c r="J30" s="11" t="str">
        <f>IF('Women''s Air Rifle Scores'!D50="","",'Women''s Air Rifle Scores'!D50)</f>
        <v>Emme Walrath</v>
      </c>
      <c r="K30" s="11"/>
      <c r="L30" s="9">
        <f>'Women''s Air Rifle Scores'!F50</f>
        <v>5</v>
      </c>
      <c r="M30" s="65">
        <f>'Women''s Air Rifle Scores'!L50</f>
        <v>625.68000000000006</v>
      </c>
    </row>
    <row r="31" spans="2:13" x14ac:dyDescent="0.35">
      <c r="B31" s="12">
        <v>14</v>
      </c>
      <c r="C31" s="11" t="str">
        <f>IF('Men''s Air Rifle Scores'!D34="","",'Men''s Air Rifle Scores'!D34)</f>
        <v>Patrick Sunderman</v>
      </c>
      <c r="E31" s="9">
        <f>'Men''s Air Rifle Scores'!F34</f>
        <v>5</v>
      </c>
      <c r="F31" s="65">
        <f>'Men''s Air Rifle Scores'!L34</f>
        <v>625.28</v>
      </c>
      <c r="G31" s="9"/>
      <c r="I31" s="12">
        <v>14</v>
      </c>
      <c r="J31" s="11" t="str">
        <f>IF('Women''s Air Rifle Scores'!D41="","",'Women''s Air Rifle Scores'!D41)</f>
        <v>Elizabeth Probst</v>
      </c>
      <c r="K31" s="11"/>
      <c r="L31" s="9">
        <f>'Women''s Air Rifle Scores'!F41</f>
        <v>5</v>
      </c>
      <c r="M31" s="65">
        <f>'Women''s Air Rifle Scores'!L41</f>
        <v>625.31999999999994</v>
      </c>
    </row>
    <row r="32" spans="2:13" x14ac:dyDescent="0.35">
      <c r="B32" s="12">
        <v>15</v>
      </c>
      <c r="C32" s="11" t="str">
        <f>IF('Men''s Air Rifle Scores'!D26="","",'Men''s Air Rifle Scores'!D26)</f>
        <v>Jack Ogoreuc</v>
      </c>
      <c r="E32" s="9">
        <f>'Men''s Air Rifle Scores'!F26</f>
        <v>5</v>
      </c>
      <c r="F32" s="65">
        <f>'Men''s Air Rifle Scores'!L26</f>
        <v>622.92000000000007</v>
      </c>
      <c r="G32" s="9"/>
      <c r="I32" s="12">
        <v>15</v>
      </c>
      <c r="J32" s="11" t="str">
        <f>IF('Women''s Air Rifle Scores'!D21="","",'Women''s Air Rifle Scores'!D21)</f>
        <v>Camryn Camp</v>
      </c>
      <c r="K32" s="11"/>
      <c r="L32" s="9">
        <f>'Women''s Air Rifle Scores'!F21</f>
        <v>5</v>
      </c>
      <c r="M32" s="65">
        <f>'Women''s Air Rifle Scores'!L21</f>
        <v>624.95999999999992</v>
      </c>
    </row>
    <row r="33" spans="2:13" x14ac:dyDescent="0.35">
      <c r="B33" s="12">
        <v>16</v>
      </c>
      <c r="C33" s="11" t="str">
        <f>IF('Men''s Air Rifle Scores'!D19="","",'Men''s Air Rifle Scores'!D19)</f>
        <v>Jared Desrosiers</v>
      </c>
      <c r="E33" s="9">
        <f>'Men''s Air Rifle Scores'!F19</f>
        <v>5</v>
      </c>
      <c r="F33" s="65">
        <f>'Men''s Air Rifle Scores'!L19</f>
        <v>622.88000000000011</v>
      </c>
      <c r="G33" s="9"/>
      <c r="I33" s="12">
        <v>16</v>
      </c>
      <c r="J33" s="11" t="str">
        <f>IF('Women''s Air Rifle Scores'!D27="","",'Women''s Air Rifle Scores'!D27)</f>
        <v>Gracie Dinh</v>
      </c>
      <c r="K33" s="11"/>
      <c r="L33" s="9">
        <f>'Women''s Air Rifle Scores'!F27</f>
        <v>5</v>
      </c>
      <c r="M33" s="65">
        <f>'Women''s Air Rifle Scores'!L27</f>
        <v>624.06000000000006</v>
      </c>
    </row>
    <row r="34" spans="2:13" x14ac:dyDescent="0.35">
      <c r="B34" s="12">
        <v>17</v>
      </c>
      <c r="C34" s="11" t="str">
        <f>IF('Men''s Air Rifle Scores'!D32="","",'Men''s Air Rifle Scores'!D32)</f>
        <v>Dan Schanebrook</v>
      </c>
      <c r="E34" s="9">
        <f>'Men''s Air Rifle Scores'!F32</f>
        <v>5</v>
      </c>
      <c r="F34" s="65">
        <f>'Men''s Air Rifle Scores'!L32</f>
        <v>622.41999999999996</v>
      </c>
      <c r="G34" s="9"/>
      <c r="I34" s="12">
        <v>17</v>
      </c>
      <c r="J34" s="11" t="str">
        <f>IF('Women''s Air Rifle Scores'!D29="","",'Women''s Air Rifle Scores'!D29)</f>
        <v>Mikole Hogan</v>
      </c>
      <c r="K34" s="11"/>
      <c r="L34" s="9">
        <f>'Women''s Air Rifle Scores'!F29</f>
        <v>5</v>
      </c>
      <c r="M34" s="65">
        <f>'Women''s Air Rifle Scores'!L29</f>
        <v>623.78</v>
      </c>
    </row>
    <row r="35" spans="2:13" x14ac:dyDescent="0.35">
      <c r="B35" s="12">
        <v>18</v>
      </c>
      <c r="C35" s="11" t="str">
        <f>IF('Men''s Air Rifle Scores'!D18="","",'Men''s Air Rifle Scores'!D18)</f>
        <v>Chance Cover</v>
      </c>
      <c r="E35" s="9">
        <f>'Men''s Air Rifle Scores'!F18</f>
        <v>5</v>
      </c>
      <c r="F35" s="65">
        <f>'Men''s Air Rifle Scores'!L18</f>
        <v>621.21999999999991</v>
      </c>
      <c r="G35" s="9"/>
      <c r="I35" s="12">
        <v>18</v>
      </c>
      <c r="J35" s="11" t="str">
        <f>IF('Women''s Air Rifle Scores'!D55="","",'Women''s Air Rifle Scores'!D55)</f>
        <v>Gabriela Zych</v>
      </c>
      <c r="K35" s="11"/>
      <c r="L35" s="9">
        <f>'Women''s Air Rifle Scores'!F55</f>
        <v>5</v>
      </c>
      <c r="M35" s="65">
        <f>'Women''s Air Rifle Scores'!L55</f>
        <v>623.66000000000008</v>
      </c>
    </row>
    <row r="36" spans="2:13" x14ac:dyDescent="0.35">
      <c r="B36" s="12">
        <v>19</v>
      </c>
      <c r="C36" s="11" t="str">
        <f>IF('Men''s Air Rifle Scores'!D31="","",'Men''s Air Rifle Scores'!D31)</f>
        <v>Matt Sanchez</v>
      </c>
      <c r="E36" s="9">
        <f>'Men''s Air Rifle Scores'!F31</f>
        <v>5</v>
      </c>
      <c r="F36" s="65">
        <f>'Men''s Air Rifle Scores'!L31</f>
        <v>621</v>
      </c>
      <c r="G36" s="9"/>
      <c r="I36" s="12">
        <v>19</v>
      </c>
      <c r="J36" s="11" t="str">
        <f>IF('Women''s Air Rifle Scores'!D19="","",'Women''s Air Rifle Scores'!D19)</f>
        <v>Addy Burrow</v>
      </c>
      <c r="K36" s="11"/>
      <c r="L36" s="9">
        <f>'Women''s Air Rifle Scores'!F19</f>
        <v>5</v>
      </c>
      <c r="M36" s="65">
        <f>'Women''s Air Rifle Scores'!L19</f>
        <v>623.37999999999988</v>
      </c>
    </row>
    <row r="37" spans="2:13" x14ac:dyDescent="0.35">
      <c r="B37" s="12">
        <v>20</v>
      </c>
      <c r="C37" s="11" t="str">
        <f>IF('Men''s Air Rifle Scores'!D29="","",'Men''s Air Rifle Scores'!D29)</f>
        <v>Teagan Perkowski</v>
      </c>
      <c r="E37" s="9">
        <f>'Men''s Air Rifle Scores'!F29</f>
        <v>1</v>
      </c>
      <c r="F37" s="65">
        <f>'Men''s Air Rifle Scores'!L29</f>
        <v>625.9</v>
      </c>
      <c r="G37" s="9"/>
      <c r="I37" s="12">
        <v>20</v>
      </c>
      <c r="J37" s="11" t="str">
        <f>IF('Women''s Air Rifle Scores'!D18="","",'Women''s Air Rifle Scores'!D18)</f>
        <v>Elisa Boozer</v>
      </c>
      <c r="K37" s="11"/>
      <c r="L37" s="9">
        <f>'Women''s Air Rifle Scores'!F18</f>
        <v>5</v>
      </c>
      <c r="M37" s="65">
        <f>'Women''s Air Rifle Scores'!L18</f>
        <v>622.16</v>
      </c>
    </row>
    <row r="38" spans="2:13" x14ac:dyDescent="0.35">
      <c r="B38" s="12">
        <v>21</v>
      </c>
      <c r="C38" s="11" t="str">
        <f>IF('Men''s Air Rifle Scores'!D35="","",'Men''s Air Rifle Scores'!D35)</f>
        <v>Devin Wagner</v>
      </c>
      <c r="E38" s="9">
        <f>'Men''s Air Rifle Scores'!F35</f>
        <v>1</v>
      </c>
      <c r="F38" s="65">
        <f>'Men''s Air Rifle Scores'!L35</f>
        <v>625.1</v>
      </c>
      <c r="G38" s="9"/>
      <c r="I38" s="12">
        <v>21</v>
      </c>
      <c r="J38" s="11" t="str">
        <f>IF('Women''s Air Rifle Scores'!D38="","",'Women''s Air Rifle Scores'!D38)</f>
        <v>Maggie Palfrie</v>
      </c>
      <c r="K38" s="11"/>
      <c r="L38" s="9">
        <f>'Women''s Air Rifle Scores'!F38</f>
        <v>5</v>
      </c>
      <c r="M38" s="65">
        <f>'Women''s Air Rifle Scores'!L38</f>
        <v>622.12000000000012</v>
      </c>
    </row>
    <row r="39" spans="2:13" x14ac:dyDescent="0.35">
      <c r="B39" s="12">
        <v>22</v>
      </c>
      <c r="C39" s="11" t="str">
        <f>IF('Men''s Air Rifle Scores'!D14="","",'Men''s Air Rifle Scores'!D14)</f>
        <v>Sam Adkins</v>
      </c>
      <c r="E39" s="9">
        <f>'Men''s Air Rifle Scores'!F14</f>
        <v>3</v>
      </c>
      <c r="F39" s="65">
        <f>'Men''s Air Rifle Scores'!L14</f>
        <v>624.19999999999993</v>
      </c>
      <c r="G39" s="9"/>
      <c r="I39" s="12">
        <v>22</v>
      </c>
      <c r="J39" s="11" t="str">
        <f>IF('Women''s Air Rifle Scores'!D39="","",'Women''s Air Rifle Scores'!D39)</f>
        <v>Rylie Passmore</v>
      </c>
      <c r="K39" s="11"/>
      <c r="L39" s="9">
        <f>'Women''s Air Rifle Scores'!F39</f>
        <v>5</v>
      </c>
      <c r="M39" s="65">
        <f>'Women''s Air Rifle Scores'!L39</f>
        <v>621.32000000000005</v>
      </c>
    </row>
    <row r="40" spans="2:13" x14ac:dyDescent="0.35">
      <c r="B40" s="12">
        <v>23</v>
      </c>
      <c r="C40" s="83" t="str">
        <f>IF('Men''s Air Rifle Scores'!D16="","",'Men''s Air Rifle Scores'!D16)</f>
        <v>John Blanton</v>
      </c>
      <c r="D40" s="82"/>
      <c r="E40" s="84">
        <f>'Men''s Air Rifle Scores'!F16</f>
        <v>3</v>
      </c>
      <c r="F40" s="85">
        <f>'Men''s Air Rifle Scores'!L16</f>
        <v>623.6</v>
      </c>
      <c r="G40" s="9"/>
      <c r="I40" s="12">
        <v>23</v>
      </c>
      <c r="J40" s="11" t="str">
        <f>IF('Women''s Air Rifle Scores'!D23="","",'Women''s Air Rifle Scores'!D23)</f>
        <v>Sophia Cruz</v>
      </c>
      <c r="K40" s="11"/>
      <c r="L40" s="9">
        <f>'Women''s Air Rifle Scores'!F23</f>
        <v>5</v>
      </c>
      <c r="M40" s="65">
        <f>'Women''s Air Rifle Scores'!L23</f>
        <v>619.22</v>
      </c>
    </row>
    <row r="41" spans="2:13" x14ac:dyDescent="0.35">
      <c r="B41" s="12">
        <v>24</v>
      </c>
      <c r="C41" s="11" t="str">
        <f>IF('Men''s Air Rifle Scores'!D27="","",'Men''s Air Rifle Scores'!D27)</f>
        <v>Scott Patterson</v>
      </c>
      <c r="E41" s="9">
        <f>'Men''s Air Rifle Scores'!F27</f>
        <v>4</v>
      </c>
      <c r="F41" s="65">
        <f>'Men''s Air Rifle Scores'!L27</f>
        <v>623.57500000000005</v>
      </c>
      <c r="G41" s="9"/>
      <c r="I41" s="12">
        <v>24</v>
      </c>
      <c r="J41" s="11" t="str">
        <f>IF('Women''s Air Rifle Scores'!D17="","",'Women''s Air Rifle Scores'!D17)</f>
        <v>Alexa Bodrogi</v>
      </c>
      <c r="K41" s="11"/>
      <c r="L41" s="9">
        <f>'Women''s Air Rifle Scores'!F17</f>
        <v>5</v>
      </c>
      <c r="M41" s="65">
        <f>'Women''s Air Rifle Scores'!L17</f>
        <v>618.16000000000008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Scores'!D44="","",'Women''s Air Rifle Scores'!D44)</f>
        <v>Carley Seabrooke</v>
      </c>
      <c r="K42" s="11"/>
      <c r="L42" s="9">
        <f>'Women''s Air Rifle Scores'!F44</f>
        <v>5</v>
      </c>
      <c r="M42" s="65">
        <f>'Women''s Air Rifle Scores'!L44</f>
        <v>611.74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Scores'!D34="","",'Women''s Air Rifle Scores'!D34)</f>
        <v>Victoria Leppert</v>
      </c>
      <c r="K43" s="11"/>
      <c r="L43" s="9">
        <f>'Women''s Air Rifle Scores'!F34</f>
        <v>1</v>
      </c>
      <c r="M43" s="65">
        <f>'Women''s Air Rifle Scores'!L34</f>
        <v>628.79999999999995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Scores'!D42="","",'Women''s Air Rifle Scores'!D42)</f>
        <v>Emma Rhode</v>
      </c>
      <c r="K44" s="11"/>
      <c r="L44" s="9">
        <f>'Women''s Air Rifle Scores'!F42</f>
        <v>2</v>
      </c>
      <c r="M44" s="65">
        <f>'Women''s Air Rifle Scores'!L42</f>
        <v>628.65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Scores'!D37="","",'Women''s Air Rifle Scores'!D37)</f>
        <v>Cecelia Ossi</v>
      </c>
      <c r="K45" s="11"/>
      <c r="L45" s="9">
        <f>'Women''s Air Rifle Scores'!F37</f>
        <v>1</v>
      </c>
      <c r="M45" s="65">
        <f>'Women''s Air Rifle Scores'!L37</f>
        <v>628.20000000000005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Scores'!D49="","",'Women''s Air Rifle Scores'!D49)</f>
        <v>Carlee Valenta</v>
      </c>
      <c r="K46" s="11"/>
      <c r="L46" s="9">
        <f>'Women''s Air Rifle Scores'!F49</f>
        <v>3</v>
      </c>
      <c r="M46" s="65">
        <f>'Women''s Air Rifle Scores'!L49</f>
        <v>627.4666666666667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Scores'!D30="","",'Women''s Air Rifle Scores'!D30)</f>
        <v>Lauren Hurley</v>
      </c>
      <c r="K47" s="11"/>
      <c r="L47" s="9">
        <f>'Women''s Air Rifle Scores'!F30</f>
        <v>1</v>
      </c>
      <c r="M47" s="65">
        <f>'Women''s Air Rifle Scores'!L30</f>
        <v>627.4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Scores'!D40="","",'Women''s Air Rifle Scores'!D40)</f>
        <v>Natalie Perrin</v>
      </c>
      <c r="K48" s="11"/>
      <c r="L48" s="9">
        <f>'Women''s Air Rifle Scores'!F40</f>
        <v>1</v>
      </c>
      <c r="M48" s="65">
        <f>'Women''s Air Rifle Scores'!L40</f>
        <v>626.5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Scores'!D20="","",'Women''s Air Rifle Scores'!D20)</f>
        <v>Bremen Butler</v>
      </c>
      <c r="K49" s="11"/>
      <c r="L49" s="9">
        <f>'Women''s Air Rifle Scores'!F20</f>
        <v>4</v>
      </c>
      <c r="M49" s="65">
        <f>'Women''s Air Rifle Scores'!L20</f>
        <v>625.85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Scores'!D52="","",'Women''s Air Rifle Scores'!D52)</f>
        <v>Anne White</v>
      </c>
      <c r="K50" s="11"/>
      <c r="L50" s="9">
        <f>'Women''s Air Rifle Scores'!F52</f>
        <v>2</v>
      </c>
      <c r="M50" s="65">
        <f>'Women''s Air Rifle Scores'!L52</f>
        <v>625.79999999999995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Scores'!D25="","",'Women''s Air Rifle Scores'!D25)</f>
        <v>Danjela DeJesus</v>
      </c>
      <c r="K51" s="11"/>
      <c r="L51" s="9">
        <f>'Women''s Air Rifle Scores'!F25</f>
        <v>1</v>
      </c>
      <c r="M51" s="65">
        <f>'Women''s Air Rifle Scores'!L25</f>
        <v>625.5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Scores'!D14="","",'Women''s Air Rifle Scores'!D14)</f>
        <v>Gabrielle Ayers</v>
      </c>
      <c r="K52" s="11"/>
      <c r="L52" s="9">
        <f>'Women''s Air Rifle Scores'!F14</f>
        <v>1</v>
      </c>
      <c r="M52" s="65">
        <f>'Women''s Air Rifle Scores'!L14</f>
        <v>625.20000000000005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Scores'!D22="","",'Women''s Air Rifle Scores'!D22)</f>
        <v>Rachael Charles</v>
      </c>
      <c r="K53" s="11"/>
      <c r="L53" s="9">
        <f>'Women''s Air Rifle Scores'!F22</f>
        <v>3</v>
      </c>
      <c r="M53" s="65">
        <f>'Women''s Air Rifle Scores'!L22</f>
        <v>624.76666666666665</v>
      </c>
    </row>
    <row r="54" spans="2:13" x14ac:dyDescent="0.35">
      <c r="B54" s="12">
        <v>37</v>
      </c>
      <c r="C54" s="11" t="str">
        <f>IF('Men''s Air Rifle Scores'!D50="","",'Men''s Air Rifle Scores'!D50)</f>
        <v/>
      </c>
      <c r="E54" s="9" t="str">
        <f>'Men''s Air Rifle Scores'!F50</f>
        <v/>
      </c>
      <c r="F54" s="65" t="str">
        <f>'Men''s Air Rifle Scores'!L50</f>
        <v/>
      </c>
      <c r="G54" s="9"/>
      <c r="I54" s="12">
        <v>37</v>
      </c>
      <c r="J54" s="11" t="str">
        <f>IF('Women''s Air Rifle Scores'!D53="","",'Women''s Air Rifle Scores'!D53)</f>
        <v>Lily Wytko</v>
      </c>
      <c r="K54" s="11"/>
      <c r="L54" s="9">
        <f>'Women''s Air Rifle Scores'!F53</f>
        <v>4</v>
      </c>
      <c r="M54" s="65">
        <f>'Women''s Air Rifle Scores'!L53</f>
        <v>623.67499999999995</v>
      </c>
    </row>
    <row r="55" spans="2:13" x14ac:dyDescent="0.35">
      <c r="B55" s="12">
        <v>38</v>
      </c>
      <c r="C55" s="11" t="str">
        <f>IF('Men''s Air Rifle Scores'!D51="","",'Men''s Air Rifle Scores'!D51)</f>
        <v/>
      </c>
      <c r="E55" s="9" t="str">
        <f>'Men''s Air Rifle Scores'!F51</f>
        <v/>
      </c>
      <c r="F55" s="65" t="str">
        <f>'Men''s Air Rifle Scores'!L51</f>
        <v/>
      </c>
      <c r="G55" s="9"/>
      <c r="I55" s="12">
        <v>38</v>
      </c>
      <c r="J55" s="11" t="str">
        <f>IF('Women''s Air Rifle Scores'!D47="","",'Women''s Air Rifle Scores'!D47)</f>
        <v>Katlyn Sullivan</v>
      </c>
      <c r="K55" s="11"/>
      <c r="L55" s="9">
        <f>'Women''s Air Rifle Scores'!F47</f>
        <v>2</v>
      </c>
      <c r="M55" s="65">
        <f>'Women''s Air Rifle Scores'!L47</f>
        <v>622.9</v>
      </c>
    </row>
    <row r="56" spans="2:13" x14ac:dyDescent="0.35">
      <c r="B56" s="12">
        <v>39</v>
      </c>
      <c r="C56" s="11" t="str">
        <f>IF('Men''s Air Rifle Scores'!D52="","",'Men''s Air Rifle Scores'!D52)</f>
        <v/>
      </c>
      <c r="E56" s="9" t="str">
        <f>'Men''s Air Rifle Scores'!F52</f>
        <v/>
      </c>
      <c r="F56" s="65" t="str">
        <f>'Men''s Air Rifle Scores'!L52</f>
        <v/>
      </c>
      <c r="G56" s="9"/>
      <c r="I56" s="12">
        <v>39</v>
      </c>
      <c r="J56" s="11" t="str">
        <f>IF('Women''s Air Rifle Scores'!D24="","",'Women''s Air Rifle Scores'!D24)</f>
        <v>Kelsey Dardas</v>
      </c>
      <c r="K56" s="11"/>
      <c r="L56" s="9">
        <f>'Women''s Air Rifle Scores'!F24</f>
        <v>4</v>
      </c>
      <c r="M56" s="65">
        <f>'Women''s Air Rifle Scores'!L24</f>
        <v>622.45000000000005</v>
      </c>
    </row>
    <row r="57" spans="2:13" x14ac:dyDescent="0.35">
      <c r="B57" s="12">
        <v>40</v>
      </c>
      <c r="C57" s="11" t="str">
        <f>IF('Men''s Air Rifle Scores'!D53="","",'Men''s Air Rifle Scores'!D53)</f>
        <v/>
      </c>
      <c r="E57" s="9" t="str">
        <f>'Men''s Air Rifle Scores'!F53</f>
        <v/>
      </c>
      <c r="F57" s="65" t="str">
        <f>'Men''s Air Rifle Scores'!L53</f>
        <v/>
      </c>
      <c r="G57" s="9"/>
      <c r="I57" s="12">
        <v>40</v>
      </c>
      <c r="J57" s="11" t="str">
        <f>IF('Women''s Air Rifle Scores'!D26="","",'Women''s Air Rifle Scores'!D26)</f>
        <v>Regan Diamond</v>
      </c>
      <c r="K57" s="11"/>
      <c r="L57" s="9">
        <f>'Women''s Air Rifle Scores'!F26</f>
        <v>4</v>
      </c>
      <c r="M57" s="65">
        <f>'Women''s Air Rifle Scores'!L26</f>
        <v>621.79999999999995</v>
      </c>
    </row>
    <row r="58" spans="2:13" x14ac:dyDescent="0.35">
      <c r="I58" s="12">
        <v>41</v>
      </c>
      <c r="J58" s="11" t="str">
        <f>IF('Women''s Air Rifle Scores'!D36="","",'Women''s Air Rifle Scores'!D36)</f>
        <v>Caroline Martin</v>
      </c>
      <c r="K58" s="11"/>
      <c r="L58" s="9">
        <f>'Women''s Air Rifle Scores'!F36</f>
        <v>4</v>
      </c>
      <c r="M58" s="65">
        <f>'Women''s Air Rifle Scores'!L36</f>
        <v>621.65</v>
      </c>
    </row>
    <row r="59" spans="2:13" x14ac:dyDescent="0.35">
      <c r="I59" s="12">
        <v>42</v>
      </c>
      <c r="J59" s="11" t="str">
        <f>IF('Women''s Air Rifle Scores'!D45="","",'Women''s Air Rifle Scores'!D45)</f>
        <v>Hailey Singleton</v>
      </c>
      <c r="K59" s="11"/>
      <c r="L59" s="9">
        <f>'Women''s Air Rifle Scores'!F45</f>
        <v>4</v>
      </c>
      <c r="M59" s="65">
        <f>'Women''s Air Rifle Scores'!L45</f>
        <v>618.09999999999991</v>
      </c>
    </row>
    <row r="60" spans="2:13" x14ac:dyDescent="0.35">
      <c r="I60" s="12">
        <v>43</v>
      </c>
      <c r="J60" s="11" t="str">
        <f>IF('Women''s Air Rifle Scores'!D56="","",'Women''s Air Rifle Scores'!D56)</f>
        <v/>
      </c>
      <c r="K60" s="11"/>
      <c r="L60" s="9" t="str">
        <f>'Women''s Air Rifle Scores'!F56</f>
        <v/>
      </c>
      <c r="M60" s="65" t="str">
        <f>'Women''s Air Rifle Scores'!L56</f>
        <v/>
      </c>
    </row>
    <row r="61" spans="2:13" x14ac:dyDescent="0.35">
      <c r="I61" s="12">
        <v>44</v>
      </c>
      <c r="J61" s="11" t="str">
        <f>IF('Women''s Air Rifle Scores'!D57="","",'Women''s Air Rifle Scores'!D57)</f>
        <v/>
      </c>
      <c r="K61" s="11"/>
      <c r="L61" s="9" t="str">
        <f>'Women''s Air Rifle Scores'!F57</f>
        <v/>
      </c>
      <c r="M61" s="65" t="str">
        <f>'Women''s Air Rifle Scores'!L57</f>
        <v/>
      </c>
    </row>
    <row r="62" spans="2:13" x14ac:dyDescent="0.35">
      <c r="I62" s="12">
        <v>45</v>
      </c>
      <c r="J62" s="11" t="str">
        <f>IF('Women''s Air Rifle Scores'!D58="","",'Women''s Air Rifle Scores'!D58)</f>
        <v/>
      </c>
      <c r="K62" s="11"/>
      <c r="L62" s="9" t="str">
        <f>'Women''s Air Rifle Scores'!F58</f>
        <v/>
      </c>
      <c r="M62" s="65" t="str">
        <f>'Women''s Air Rifle Scores'!L58</f>
        <v/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Scores'!F59</f>
        <v/>
      </c>
      <c r="M63" s="65" t="str">
        <f>'Women''s Air Rifle Scores'!L59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Scores'!F60</f>
        <v/>
      </c>
      <c r="M64" s="65" t="str">
        <f>'Women''s Air Rifle Scores'!L60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Scores'!F61</f>
        <v/>
      </c>
      <c r="M65" s="65" t="str">
        <f>'Women''s Air Rifle Scores'!L61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Scores'!F62</f>
        <v/>
      </c>
      <c r="M66" s="65" t="str">
        <f>'Women''s Air Rifle Scores'!L62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Scores'!F63</f>
        <v/>
      </c>
      <c r="M67" s="65" t="str">
        <f>'Women''s Air Rifle Scores'!L63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18:M42">
    <sortCondition descending="1" ref="M18:M42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J18:M82">
    <cfRule type="expression" dxfId="29" priority="510" stopIfTrue="1">
      <formula>$M18=""</formula>
    </cfRule>
    <cfRule type="expression" dxfId="28" priority="511" stopIfTrue="1">
      <formula>$L18&lt;5</formula>
    </cfRule>
    <cfRule type="expression" dxfId="27" priority="512" stopIfTrue="1">
      <formula>$M18&lt;$L$12</formula>
    </cfRule>
    <cfRule type="expression" dxfId="26" priority="513" stopIfTrue="1">
      <formula>AND($I18&lt;=5,$M18&gt;=$L$11)</formula>
    </cfRule>
    <cfRule type="expression" dxfId="25" priority="514">
      <formula>$M18&gt;=$L$12</formula>
    </cfRule>
  </conditionalFormatting>
  <conditionalFormatting sqref="C18:F27 C29:F57">
    <cfRule type="expression" dxfId="24" priority="6" stopIfTrue="1">
      <formula>$F18=""</formula>
    </cfRule>
    <cfRule type="expression" dxfId="23" priority="7" stopIfTrue="1">
      <formula>$E18&lt;5</formula>
    </cfRule>
    <cfRule type="expression" dxfId="22" priority="8" stopIfTrue="1">
      <formula>$F18&lt;$E$12</formula>
    </cfRule>
    <cfRule type="expression" dxfId="21" priority="9" stopIfTrue="1">
      <formula>AND($B18&lt;=5,$F18&gt;=$E$11)</formula>
    </cfRule>
    <cfRule type="expression" dxfId="20" priority="10">
      <formula>AND($F18&gt;=$E$12,$F18&lt;$E$11)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4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May 25, 2025</v>
      </c>
    </row>
    <row r="3" spans="1:13" x14ac:dyDescent="0.35">
      <c r="A3" s="2"/>
    </row>
    <row r="4" spans="1:13" ht="21" x14ac:dyDescent="0.35">
      <c r="A4" s="104" t="s">
        <v>32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6" spans="1:13" x14ac:dyDescent="0.35">
      <c r="A6" s="13" t="s">
        <v>19</v>
      </c>
    </row>
    <row r="7" spans="1:13" ht="18.5" x14ac:dyDescent="0.35">
      <c r="A7" s="5" t="s">
        <v>119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103" t="s">
        <v>33</v>
      </c>
      <c r="D10" s="103"/>
      <c r="E10" s="103"/>
      <c r="F10" s="1"/>
      <c r="J10" s="103" t="s">
        <v>34</v>
      </c>
      <c r="K10" s="103"/>
      <c r="L10" s="103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145</v>
      </c>
      <c r="J11" s="17" t="s">
        <v>24</v>
      </c>
      <c r="K11" s="18"/>
      <c r="L11" s="53">
        <f>'Women''s Smallbore Scores'!F5</f>
        <v>589</v>
      </c>
      <c r="M11" s="80" t="s">
        <v>145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145</v>
      </c>
      <c r="J12" s="19" t="s">
        <v>25</v>
      </c>
      <c r="K12" s="20"/>
      <c r="L12" s="54">
        <f>'Women''s Smallbore Scores'!F6</f>
        <v>586</v>
      </c>
      <c r="M12" s="81" t="s">
        <v>145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5" t="s">
        <v>26</v>
      </c>
      <c r="C16" s="107" t="s">
        <v>10</v>
      </c>
      <c r="D16" s="108"/>
      <c r="E16" s="29" t="s">
        <v>11</v>
      </c>
      <c r="F16" s="29" t="s">
        <v>14</v>
      </c>
      <c r="I16" s="105" t="s">
        <v>26</v>
      </c>
      <c r="J16" s="105" t="s">
        <v>10</v>
      </c>
      <c r="K16" s="105"/>
      <c r="L16" s="29" t="s">
        <v>11</v>
      </c>
      <c r="M16" s="29" t="s">
        <v>14</v>
      </c>
    </row>
    <row r="17" spans="2:13" ht="15" thickBot="1" x14ac:dyDescent="0.4">
      <c r="B17" s="106"/>
      <c r="C17" s="109"/>
      <c r="D17" s="110"/>
      <c r="E17" s="30" t="s">
        <v>27</v>
      </c>
      <c r="F17" s="30" t="s">
        <v>13</v>
      </c>
      <c r="I17" s="106"/>
      <c r="J17" s="106"/>
      <c r="K17" s="106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Scores'!D20="","",'Men''s Smallbore Scores'!D20)</f>
        <v>Jared Eddy</v>
      </c>
      <c r="D18" s="11"/>
      <c r="E18" s="9">
        <f>'Men''s Smallbore Scores'!F20</f>
        <v>5</v>
      </c>
      <c r="F18" s="65">
        <f>'Men''s Smallbore Scores'!L20</f>
        <v>592</v>
      </c>
      <c r="G18" s="9"/>
      <c r="I18" s="12">
        <v>1</v>
      </c>
      <c r="J18" s="11" t="str">
        <f>IF('Women''s Smallbore Scores'!D24="","",'Women''s Smallbore Scores'!D24)</f>
        <v>Sagen Maddalena</v>
      </c>
      <c r="K18" s="11"/>
      <c r="L18" s="9">
        <f>'Women''s Smallbore Scores'!F24</f>
        <v>5</v>
      </c>
      <c r="M18" s="65">
        <f>'Women''s Smallbore Scores'!L24</f>
        <v>593.20000000000005</v>
      </c>
    </row>
    <row r="19" spans="2:13" x14ac:dyDescent="0.35">
      <c r="B19" s="12">
        <v>2</v>
      </c>
      <c r="C19" s="11" t="str">
        <f>IF('Men''s Smallbore Scores'!D21="","",'Men''s Smallbore Scores'!D21)</f>
        <v>Peter Fiori</v>
      </c>
      <c r="D19" s="11"/>
      <c r="E19" s="9">
        <f>'Men''s Smallbore Scores'!F21</f>
        <v>5</v>
      </c>
      <c r="F19" s="65">
        <f>'Men''s Smallbore Scores'!L21</f>
        <v>591.79999999999995</v>
      </c>
      <c r="G19" s="9"/>
      <c r="I19" s="12">
        <v>2</v>
      </c>
      <c r="J19" s="11" t="str">
        <f>IF('Women''s Smallbore Scores'!D31="","",'Women''s Smallbore Scores'!D31)</f>
        <v>Mary Tucker</v>
      </c>
      <c r="K19" s="11"/>
      <c r="L19" s="9">
        <f>'Women''s Smallbore Scores'!F31</f>
        <v>5</v>
      </c>
      <c r="M19" s="65">
        <f>'Women''s Smallbore Scores'!L31</f>
        <v>591</v>
      </c>
    </row>
    <row r="20" spans="2:13" x14ac:dyDescent="0.35">
      <c r="B20" s="12">
        <v>3</v>
      </c>
      <c r="C20" s="11" t="str">
        <f>IF('Men''s Smallbore Scores'!D28="","",'Men''s Smallbore Scores'!D28)</f>
        <v>Ivan Roe</v>
      </c>
      <c r="D20" s="11"/>
      <c r="E20" s="9">
        <f>'Men''s Smallbore Scores'!F28</f>
        <v>5</v>
      </c>
      <c r="F20" s="65">
        <f>'Men''s Smallbore Scores'!L28</f>
        <v>591.79999999999995</v>
      </c>
      <c r="G20" s="9"/>
      <c r="I20" s="12">
        <v>3</v>
      </c>
      <c r="J20" s="11" t="str">
        <f>IF('Women''s Smallbore Scores'!D35="","",'Women''s Smallbore Scores'!D35)</f>
        <v>Katie Zaun</v>
      </c>
      <c r="K20" s="11"/>
      <c r="L20" s="9">
        <f>'Women''s Smallbore Scores'!F35</f>
        <v>5</v>
      </c>
      <c r="M20" s="65">
        <f>'Women''s Smallbore Scores'!L35</f>
        <v>590.4</v>
      </c>
    </row>
    <row r="21" spans="2:13" x14ac:dyDescent="0.35">
      <c r="B21" s="12">
        <v>4</v>
      </c>
      <c r="C21" s="11" t="str">
        <f>IF('Men''s Smallbore Scores'!D27="","",'Men''s Smallbore Scores'!D27)</f>
        <v>Braden Peiser</v>
      </c>
      <c r="D21" s="11"/>
      <c r="E21" s="9">
        <f>'Men''s Smallbore Scores'!F27</f>
        <v>5</v>
      </c>
      <c r="F21" s="65">
        <f>'Men''s Smallbore Scores'!L27</f>
        <v>589.20000000000005</v>
      </c>
      <c r="G21" s="9"/>
      <c r="I21" s="12">
        <v>4</v>
      </c>
      <c r="J21" s="11" t="str">
        <f>IF('Women''s Smallbore Scores'!D26="","",'Women''s Smallbore Scores'!D26)</f>
        <v>Cecelia Ossi</v>
      </c>
      <c r="K21" s="11"/>
      <c r="L21" s="9">
        <f>'Women''s Smallbore Scores'!F26</f>
        <v>5</v>
      </c>
      <c r="M21" s="65">
        <f>'Women''s Smallbore Scores'!L26</f>
        <v>586.4</v>
      </c>
    </row>
    <row r="22" spans="2:13" x14ac:dyDescent="0.35">
      <c r="B22" s="12">
        <v>5</v>
      </c>
      <c r="C22" s="11" t="str">
        <f>IF('Men''s Smallbore Scores'!D31="","",'Men''s Smallbore Scores'!D31)</f>
        <v>Patrick Sunderman</v>
      </c>
      <c r="D22" s="11"/>
      <c r="E22" s="9">
        <f>'Men''s Smallbore Scores'!F31</f>
        <v>5</v>
      </c>
      <c r="F22" s="65">
        <f>'Men''s Smallbore Scores'!L31</f>
        <v>588.79999999999995</v>
      </c>
      <c r="G22" s="9"/>
      <c r="I22" s="12">
        <v>5</v>
      </c>
      <c r="J22" s="11" t="str">
        <f>IF('Women''s Smallbore Scores'!D16="","",'Women''s Smallbore Scores'!D16)</f>
        <v>Ashlyn Blake</v>
      </c>
      <c r="K22" s="11"/>
      <c r="L22" s="9">
        <f>'Women''s Smallbore Scores'!F16</f>
        <v>5</v>
      </c>
      <c r="M22" s="65">
        <f>'Women''s Smallbore Scores'!L16</f>
        <v>585.4</v>
      </c>
    </row>
    <row r="23" spans="2:13" x14ac:dyDescent="0.35">
      <c r="B23" s="12">
        <v>6</v>
      </c>
      <c r="C23" s="11" t="str">
        <f>IF('Men''s Smallbore Scores'!D24="","",'Men''s Smallbore Scores'!D24)</f>
        <v>Griffin Lake</v>
      </c>
      <c r="D23" s="11"/>
      <c r="E23" s="9">
        <f>'Men''s Smallbore Scores'!F24</f>
        <v>5</v>
      </c>
      <c r="F23" s="65">
        <f>'Men''s Smallbore Scores'!L24</f>
        <v>588.6</v>
      </c>
      <c r="I23" s="12">
        <v>6</v>
      </c>
      <c r="J23" s="11" t="str">
        <f>IF('Women''s Smallbore Scores'!D33="","",'Women''s Smallbore Scores'!D33)</f>
        <v>Ali Weisz</v>
      </c>
      <c r="K23" s="11"/>
      <c r="L23" s="9">
        <f>'Women''s Smallbore Scores'!F33</f>
        <v>5</v>
      </c>
      <c r="M23" s="65">
        <f>'Women''s Smallbore Scores'!L33</f>
        <v>585.4</v>
      </c>
    </row>
    <row r="24" spans="2:13" x14ac:dyDescent="0.35">
      <c r="B24" s="12">
        <v>7</v>
      </c>
      <c r="C24" s="11" t="str">
        <f>IF('Men''s Smallbore Scores'!D16="","",'Men''s Smallbore Scores'!D16)</f>
        <v>Levi Clark</v>
      </c>
      <c r="D24" s="11"/>
      <c r="E24" s="9">
        <f>'Men''s Smallbore Scores'!F16</f>
        <v>5</v>
      </c>
      <c r="F24" s="65">
        <f>'Men''s Smallbore Scores'!L16</f>
        <v>588.20000000000005</v>
      </c>
      <c r="I24" s="12">
        <v>7</v>
      </c>
      <c r="J24" s="11" t="str">
        <f>IF('Women''s Smallbore Scores'!D32="","",'Women''s Smallbore Scores'!D32)</f>
        <v>Emme Walrath</v>
      </c>
      <c r="K24" s="11"/>
      <c r="L24" s="9">
        <f>'Women''s Smallbore Scores'!F32</f>
        <v>5</v>
      </c>
      <c r="M24" s="65">
        <f>'Women''s Smallbore Scores'!L32</f>
        <v>584.20000000000005</v>
      </c>
    </row>
    <row r="25" spans="2:13" x14ac:dyDescent="0.35">
      <c r="B25" s="12">
        <v>8</v>
      </c>
      <c r="C25" s="11" t="str">
        <f>IF('Men''s Smallbore Scores'!D19="","",'Men''s Smallbore Scores'!D19)</f>
        <v>Jared Desrosiers</v>
      </c>
      <c r="D25" s="11"/>
      <c r="E25" s="9">
        <f>'Men''s Smallbore Scores'!F19</f>
        <v>5</v>
      </c>
      <c r="F25" s="65">
        <f>'Men''s Smallbore Scores'!L19</f>
        <v>585.4</v>
      </c>
      <c r="I25" s="12">
        <v>8</v>
      </c>
      <c r="J25" s="11" t="str">
        <f>IF('Women''s Smallbore Scores'!D27="","",'Women''s Smallbore Scores'!D27)</f>
        <v>Elizabeth Probst</v>
      </c>
      <c r="K25" s="11"/>
      <c r="L25" s="9">
        <f>'Women''s Smallbore Scores'!F27</f>
        <v>5</v>
      </c>
      <c r="M25" s="65">
        <f>'Women''s Smallbore Scores'!L27</f>
        <v>584</v>
      </c>
    </row>
    <row r="26" spans="2:13" x14ac:dyDescent="0.35">
      <c r="B26" s="12">
        <v>9</v>
      </c>
      <c r="C26" s="11" t="str">
        <f>IF('Men''s Smallbore Scores'!D22="","",'Men''s Smallbore Scores'!D22)</f>
        <v>Rylan Kissell</v>
      </c>
      <c r="D26" s="11"/>
      <c r="E26" s="9">
        <f>'Men''s Smallbore Scores'!F22</f>
        <v>5</v>
      </c>
      <c r="F26" s="65">
        <f>'Men''s Smallbore Scores'!L22</f>
        <v>584.79999999999995</v>
      </c>
      <c r="I26" s="12">
        <v>9</v>
      </c>
      <c r="J26" s="11" t="str">
        <f>IF('Women''s Smallbore Scores'!D29="","",'Women''s Smallbore Scores'!D29)</f>
        <v>Carley Seabrooke</v>
      </c>
      <c r="K26" s="11"/>
      <c r="L26" s="9">
        <f>'Women''s Smallbore Scores'!F29</f>
        <v>5</v>
      </c>
      <c r="M26" s="65">
        <f>'Women''s Smallbore Scores'!L29</f>
        <v>583.20000000000005</v>
      </c>
    </row>
    <row r="27" spans="2:13" x14ac:dyDescent="0.35">
      <c r="B27" s="12">
        <v>10</v>
      </c>
      <c r="C27" s="11" t="str">
        <f>IF('Men''s Smallbore Scores'!D25="","",'Men''s Smallbore Scores'!D25)</f>
        <v>Brandon Muske</v>
      </c>
      <c r="D27" s="11"/>
      <c r="E27" s="9">
        <f>'Men''s Smallbore Scores'!F25</f>
        <v>5</v>
      </c>
      <c r="F27" s="65">
        <f>'Men''s Smallbore Scores'!L25</f>
        <v>584.4</v>
      </c>
      <c r="I27" s="12">
        <v>10</v>
      </c>
      <c r="J27" s="11" t="str">
        <f>IF('Women''s Smallbore Scores'!D19="","",'Women''s Smallbore Scores'!D19)</f>
        <v>Kelsey Dardas</v>
      </c>
      <c r="K27" s="11"/>
      <c r="L27" s="9">
        <f>'Women''s Smallbore Scores'!F19</f>
        <v>5</v>
      </c>
      <c r="M27" s="65">
        <f>'Women''s Smallbore Scores'!L19</f>
        <v>577.20000000000005</v>
      </c>
    </row>
    <row r="28" spans="2:13" x14ac:dyDescent="0.35">
      <c r="B28" s="12">
        <v>11</v>
      </c>
      <c r="C28" s="11" t="str">
        <f>IF('Men''s Smallbore Scores'!D33="","",'Men''s Smallbore Scores'!D33)</f>
        <v>Jacob Wisman</v>
      </c>
      <c r="D28" s="11"/>
      <c r="E28" s="9">
        <f>'Men''s Smallbore Scores'!F33</f>
        <v>5</v>
      </c>
      <c r="F28" s="65">
        <f>'Men''s Smallbore Scores'!L33</f>
        <v>584</v>
      </c>
      <c r="I28" s="12">
        <v>11</v>
      </c>
      <c r="J28" s="11" t="str">
        <f>IF('Women''s Smallbore Scores'!D30="","",'Women''s Smallbore Scores'!D30)</f>
        <v>Elijah Spencer</v>
      </c>
      <c r="K28" s="11"/>
      <c r="L28" s="9">
        <f>'Women''s Smallbore Scores'!F30</f>
        <v>5</v>
      </c>
      <c r="M28" s="65">
        <f>'Women''s Smallbore Scores'!L30</f>
        <v>576</v>
      </c>
    </row>
    <row r="29" spans="2:13" x14ac:dyDescent="0.35">
      <c r="B29" s="12">
        <v>12</v>
      </c>
      <c r="C29" s="11" t="str">
        <f>IF('Men''s Smallbore Scores'!D32="","",'Men''s Smallbore Scores'!D32)</f>
        <v>Tyler Wee</v>
      </c>
      <c r="D29" s="11"/>
      <c r="E29" s="9">
        <f>'Men''s Smallbore Scores'!F32</f>
        <v>5</v>
      </c>
      <c r="F29" s="65">
        <f>'Men''s Smallbore Scores'!L32</f>
        <v>583.20000000000005</v>
      </c>
      <c r="I29" s="12">
        <v>12</v>
      </c>
      <c r="J29" s="11" t="str">
        <f>IF('Women''s Smallbore Scores'!D28="","",'Women''s Smallbore Scores'!D28)</f>
        <v>Elizabeth Schmeltzer</v>
      </c>
      <c r="K29" s="11"/>
      <c r="L29" s="9">
        <f>'Women''s Smallbore Scores'!F28</f>
        <v>5</v>
      </c>
      <c r="M29" s="65">
        <f>'Women''s Smallbore Scores'!L28</f>
        <v>575.79999999999995</v>
      </c>
    </row>
    <row r="30" spans="2:13" x14ac:dyDescent="0.35">
      <c r="B30" s="12">
        <v>13</v>
      </c>
      <c r="C30" s="11" t="str">
        <f>IF('Men''s Smallbore Scores'!D26="","",'Men''s Smallbore Scores'!D26)</f>
        <v>Jack Ogoreuc</v>
      </c>
      <c r="D30" s="11"/>
      <c r="E30" s="9">
        <f>'Men''s Smallbore Scores'!F26</f>
        <v>5</v>
      </c>
      <c r="F30" s="65">
        <f>'Men''s Smallbore Scores'!L26</f>
        <v>583</v>
      </c>
      <c r="I30" s="12">
        <v>13</v>
      </c>
      <c r="J30" s="11" t="str">
        <f>IF('Women''s Smallbore Scores'!D20="","",'Women''s Smallbore Scores'!D20)</f>
        <v>Danjela De Jesus</v>
      </c>
      <c r="K30" s="11"/>
      <c r="L30" s="9">
        <f>'Women''s Smallbore Scores'!F20</f>
        <v>5</v>
      </c>
      <c r="M30" s="65">
        <f>'Women''s Smallbore Scores'!L20</f>
        <v>570.6</v>
      </c>
    </row>
    <row r="31" spans="2:13" x14ac:dyDescent="0.35">
      <c r="B31" s="12">
        <v>14</v>
      </c>
      <c r="C31" s="11" t="str">
        <f>IF('Men''s Smallbore Scores'!D17="","",'Men''s Smallbore Scores'!D17)</f>
        <v>Chance Cover</v>
      </c>
      <c r="D31" s="11"/>
      <c r="E31" s="9">
        <f>'Men''s Smallbore Scores'!F17</f>
        <v>5</v>
      </c>
      <c r="F31" s="65">
        <f>'Men''s Smallbore Scores'!L17</f>
        <v>578.6</v>
      </c>
      <c r="I31" s="12">
        <v>14</v>
      </c>
      <c r="J31" s="11" t="str">
        <f>IF('Women''s Smallbore Scores'!D23="","",'Women''s Smallbore Scores'!D23)</f>
        <v>Karlie Lynn</v>
      </c>
      <c r="K31" s="11"/>
      <c r="L31" s="9">
        <f>'Women''s Smallbore Scores'!F23</f>
        <v>3</v>
      </c>
      <c r="M31" s="65">
        <f>'Women''s Smallbore Scores'!L23</f>
        <v>585</v>
      </c>
    </row>
    <row r="32" spans="2:13" x14ac:dyDescent="0.35">
      <c r="B32" s="12">
        <v>15</v>
      </c>
      <c r="C32" s="11" t="str">
        <f>IF('Men''s Smallbore Scores'!D23="","",'Men''s Smallbore Scores'!D23)</f>
        <v>Lucas Kozeniesky</v>
      </c>
      <c r="D32" s="11"/>
      <c r="E32" s="9">
        <f>'Men''s Smallbore Scores'!F23</f>
        <v>5</v>
      </c>
      <c r="F32" s="65">
        <f>'Men''s Smallbore Scores'!L23</f>
        <v>575.20000000000005</v>
      </c>
      <c r="I32" s="12">
        <v>15</v>
      </c>
      <c r="J32" s="11" t="str">
        <f>IF('Women''s Smallbore Scores'!D22="","",'Women''s Smallbore Scores'!D22)</f>
        <v>Gracie Dinh</v>
      </c>
      <c r="K32" s="11"/>
      <c r="L32" s="9">
        <f>'Women''s Smallbore Scores'!F22</f>
        <v>1</v>
      </c>
      <c r="M32" s="65">
        <f>'Women''s Smallbore Scores'!L22</f>
        <v>584</v>
      </c>
    </row>
    <row r="33" spans="2:13" x14ac:dyDescent="0.35">
      <c r="B33" s="12">
        <v>16</v>
      </c>
      <c r="C33" s="11" t="str">
        <f>IF('Men''s Smallbore Scores'!D15="","",'Men''s Smallbore Scores'!D15)</f>
        <v>Gavin Barnick</v>
      </c>
      <c r="D33" s="11"/>
      <c r="E33" s="9">
        <f>'Men''s Smallbore Scores'!F15</f>
        <v>3</v>
      </c>
      <c r="F33" s="65">
        <f>'Men''s Smallbore Scores'!L15</f>
        <v>588.33333333333337</v>
      </c>
      <c r="I33" s="12">
        <v>16</v>
      </c>
      <c r="J33" s="11" t="str">
        <f>IF('Women''s Smallbore Scores'!D25="","",'Women''s Smallbore Scores'!D25)</f>
        <v>Molly McGhin</v>
      </c>
      <c r="K33" s="11"/>
      <c r="L33" s="9">
        <f>'Women''s Smallbore Scores'!F25</f>
        <v>4</v>
      </c>
      <c r="M33" s="65">
        <f>'Women''s Smallbore Scores'!L25</f>
        <v>583.75</v>
      </c>
    </row>
    <row r="34" spans="2:13" x14ac:dyDescent="0.35">
      <c r="B34" s="12">
        <v>17</v>
      </c>
      <c r="C34" s="11" t="str">
        <f>IF('Men''s Smallbore Scores'!D29="","",'Men''s Smallbore Scores'!D29)</f>
        <v>Matt Sanchez</v>
      </c>
      <c r="D34" s="11"/>
      <c r="E34" s="9">
        <f>'Men''s Smallbore Scores'!F29</f>
        <v>3</v>
      </c>
      <c r="F34" s="65">
        <f>'Men''s Smallbore Scores'!L29</f>
        <v>587.66666666666663</v>
      </c>
      <c r="I34" s="12">
        <v>17</v>
      </c>
      <c r="J34" s="11" t="str">
        <f>IF('Women''s Smallbore Scores'!D36="","",'Women''s Smallbore Scores'!D36)</f>
        <v>Gabriella Zych</v>
      </c>
      <c r="K34" s="11"/>
      <c r="L34" s="9">
        <f>'Women''s Smallbore Scores'!F36</f>
        <v>3</v>
      </c>
      <c r="M34" s="65">
        <f>'Women''s Smallbore Scores'!L36</f>
        <v>582.33333333333337</v>
      </c>
    </row>
    <row r="35" spans="2:13" x14ac:dyDescent="0.35">
      <c r="B35" s="12">
        <v>18</v>
      </c>
      <c r="C35" s="11" t="str">
        <f>IF('Men''s Smallbore Scores'!D14="","",'Men''s Smallbore Scores'!D14)</f>
        <v>Samuel Adkins</v>
      </c>
      <c r="D35" s="11"/>
      <c r="E35" s="9">
        <f>'Men''s Smallbore Scores'!F14</f>
        <v>2</v>
      </c>
      <c r="F35" s="65">
        <f>'Men''s Smallbore Scores'!L14</f>
        <v>587</v>
      </c>
      <c r="I35" s="12">
        <v>18</v>
      </c>
      <c r="J35" s="11" t="str">
        <f>IF('Women''s Smallbore Scores'!D15="","",'Women''s Smallbore Scores'!D15)</f>
        <v>Sarah Beard</v>
      </c>
      <c r="K35" s="11"/>
      <c r="L35" s="9">
        <f>'Women''s Smallbore Scores'!F15</f>
        <v>3</v>
      </c>
      <c r="M35" s="65">
        <f>'Women''s Smallbore Scores'!L15</f>
        <v>582</v>
      </c>
    </row>
    <row r="36" spans="2:13" x14ac:dyDescent="0.35">
      <c r="B36" s="12">
        <v>19</v>
      </c>
      <c r="C36" s="11" t="str">
        <f>IF('Men''s Smallbore Scores'!D30="","",'Men''s Smallbore Scores'!D30)</f>
        <v>Tim Sherry</v>
      </c>
      <c r="D36" s="11"/>
      <c r="E36" s="9">
        <f>'Men''s Smallbore Scores'!F30</f>
        <v>4</v>
      </c>
      <c r="F36" s="65">
        <f>'Men''s Smallbore Scores'!L30</f>
        <v>586.75</v>
      </c>
      <c r="I36" s="12">
        <v>19</v>
      </c>
      <c r="J36" s="11" t="str">
        <f>IF('Women''s Smallbore Scores'!D17="","",'Women''s Smallbore Scores'!D17)</f>
        <v>Camryn Camp</v>
      </c>
      <c r="K36" s="11"/>
      <c r="L36" s="9">
        <f>'Women''s Smallbore Scores'!F17</f>
        <v>2</v>
      </c>
      <c r="M36" s="65">
        <f>'Women''s Smallbore Scores'!L17</f>
        <v>580.5</v>
      </c>
    </row>
    <row r="37" spans="2:13" x14ac:dyDescent="0.35">
      <c r="B37" s="12">
        <v>20</v>
      </c>
      <c r="C37" s="11" t="str">
        <f>IF('Men''s Smallbore Scores'!D18="","",'Men''s Smallbore Scores'!D18)</f>
        <v>Jason Dardas</v>
      </c>
      <c r="D37" s="11"/>
      <c r="E37" s="9">
        <f>'Men''s Smallbore Scores'!F18</f>
        <v>4</v>
      </c>
      <c r="F37" s="65">
        <f>'Men''s Smallbore Scores'!L18</f>
        <v>581.5</v>
      </c>
      <c r="I37" s="12">
        <v>20</v>
      </c>
      <c r="J37" s="11" t="str">
        <f>IF('Women''s Smallbore Scores'!D14="","",'Women''s Smallbore Scores'!D14)</f>
        <v>Isabella Baldwin</v>
      </c>
      <c r="K37" s="11"/>
      <c r="L37" s="9">
        <f>'Women''s Smallbore Scores'!F14</f>
        <v>4</v>
      </c>
      <c r="M37" s="65">
        <f>'Women''s Smallbore Scores'!L14</f>
        <v>571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Scores'!D34="","",'Women''s Smallbore Scores'!D34)</f>
        <v>Anne White</v>
      </c>
      <c r="K38" s="11"/>
      <c r="L38" s="9">
        <f>'Women''s Smallbore Scores'!F34</f>
        <v>2</v>
      </c>
      <c r="M38" s="65">
        <f>'Women''s Smallbore Scores'!L34</f>
        <v>571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Scores'!D18="","",'Women''s Smallbore Scores'!D18)</f>
        <v>Rachael Charles</v>
      </c>
      <c r="K39" s="11"/>
      <c r="L39" s="9">
        <f>'Women''s Smallbore Scores'!F18</f>
        <v>2</v>
      </c>
      <c r="M39" s="65">
        <f>'Women''s Smallbore Scores'!L18</f>
        <v>570</v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Scores'!D21="","",'Women''s Smallbore Scores'!D21)</f>
        <v>Katrina Demerle</v>
      </c>
      <c r="K40" s="11"/>
      <c r="L40" s="9">
        <f>'Women''s Smallbore Scores'!F21</f>
        <v>2</v>
      </c>
      <c r="M40" s="65">
        <f>'Women''s Smallbore Scores'!L21</f>
        <v>547.5</v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C49" s="11" t="str">
        <f>IF('Men''s Smallbore Scores'!D45="","",'Men''s Smallbore Scores'!D45)</f>
        <v/>
      </c>
      <c r="D49" s="11"/>
      <c r="E49" s="9" t="str">
        <f>'Men''s Smallbore Scores'!F45</f>
        <v/>
      </c>
      <c r="F49" s="65" t="str">
        <f>'Men''s Smallbore Scores'!L45</f>
        <v/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C50" s="11" t="str">
        <f>IF('Men''s Smallbore Scores'!D46="","",'Men''s Smallbore Scores'!D46)</f>
        <v/>
      </c>
      <c r="D50" s="11"/>
      <c r="E50" s="9" t="str">
        <f>'Men''s Smallbore Scores'!F46</f>
        <v/>
      </c>
      <c r="F50" s="65" t="str">
        <f>'Men''s Smallbore Scores'!L46</f>
        <v/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C51" s="11" t="str">
        <f>IF('Men''s Smallbore Scores'!D47="","",'Men''s Smallbore Scores'!D47)</f>
        <v/>
      </c>
      <c r="D51" s="11"/>
      <c r="E51" s="9" t="str">
        <f>'Men''s Smallbore Scores'!F47</f>
        <v/>
      </c>
      <c r="F51" s="65" t="str">
        <f>'Men''s Smallbore Scores'!L47</f>
        <v/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  <c r="J72" s="11" t="str">
        <f>IF('Women''s Smallbore Scores'!D68="","",'Women''s Smallbore Scores'!D68)</f>
        <v/>
      </c>
      <c r="K72" s="11"/>
      <c r="L72" s="9" t="str">
        <f>'Women''s Smallbore Scores'!F68</f>
        <v/>
      </c>
      <c r="M72" s="65" t="str">
        <f>'Women''s Smallbore Scores'!L68</f>
        <v/>
      </c>
    </row>
    <row r="73" spans="9:13" x14ac:dyDescent="0.35">
      <c r="I73" s="12">
        <v>56</v>
      </c>
      <c r="J73" s="11" t="str">
        <f>IF('Women''s Smallbore Scores'!D69="","",'Women''s Smallbore Scores'!D69)</f>
        <v/>
      </c>
      <c r="K73" s="11"/>
      <c r="L73" s="9" t="str">
        <f>'Women''s Smallbore Scores'!F69</f>
        <v/>
      </c>
      <c r="M73" s="65" t="str">
        <f>'Women''s Smallbore Scores'!L69</f>
        <v/>
      </c>
    </row>
    <row r="74" spans="9:13" x14ac:dyDescent="0.35">
      <c r="I74" s="12">
        <v>57</v>
      </c>
      <c r="J74" s="11" t="str">
        <f>IF('Women''s Smallbore Scores'!D70="","",'Women''s Smallbore Scores'!D70)</f>
        <v/>
      </c>
      <c r="K74" s="11"/>
      <c r="L74" s="9" t="str">
        <f>'Women''s Smallbore Scores'!F70</f>
        <v/>
      </c>
      <c r="M74" s="65" t="str">
        <f>'Women''s Smallbore Scores'!L70</f>
        <v/>
      </c>
    </row>
  </sheetData>
  <sortState xmlns:xlrd2="http://schemas.microsoft.com/office/spreadsheetml/2017/richdata2" ref="J18:M30">
    <sortCondition descending="1" ref="M18:M30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51">
    <cfRule type="expression" dxfId="60" priority="6" stopIfTrue="1">
      <formula>$F18=""</formula>
    </cfRule>
    <cfRule type="expression" dxfId="59" priority="7" stopIfTrue="1">
      <formula>$E18&lt;5</formula>
    </cfRule>
    <cfRule type="expression" dxfId="58" priority="8" stopIfTrue="1">
      <formula>$F18&lt;$E$12</formula>
    </cfRule>
    <cfRule type="expression" dxfId="57" priority="9" stopIfTrue="1">
      <formula>AND($B18&lt;=5,$F18&gt;=$E$11)</formula>
    </cfRule>
    <cfRule type="expression" dxfId="56" priority="10">
      <formula>AND($F18&gt;=$E$12,$F18&lt;$E$11)</formula>
    </cfRule>
  </conditionalFormatting>
  <conditionalFormatting sqref="J18:M74">
    <cfRule type="expression" dxfId="55" priority="1" stopIfTrue="1">
      <formula>$M18=""</formula>
    </cfRule>
    <cfRule type="expression" dxfId="54" priority="2" stopIfTrue="1">
      <formula>$L18&lt;5</formula>
    </cfRule>
    <cfRule type="expression" dxfId="53" priority="3" stopIfTrue="1">
      <formula>$M18&lt;$L$12</formula>
    </cfRule>
    <cfRule type="expression" dxfId="52" priority="4" stopIfTrue="1">
      <formula>AND($I18&lt;=5,$M18&gt;=$L$11)</formula>
    </cfRule>
    <cfRule type="expression" dxfId="51" priority="5">
      <formula>AND($M18&gt;=$L$12,$M18&lt;$L$11)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196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146</v>
      </c>
    </row>
    <row r="10" spans="1:20" ht="18.5" x14ac:dyDescent="0.45">
      <c r="B10" s="103" t="s">
        <v>1</v>
      </c>
      <c r="C10" s="103"/>
      <c r="D10" s="103"/>
      <c r="E10" s="103"/>
      <c r="G10" s="103" t="s">
        <v>28</v>
      </c>
      <c r="H10" s="103"/>
      <c r="I10" s="103"/>
      <c r="J10" s="103"/>
      <c r="K10" s="1"/>
      <c r="L10" s="103" t="s">
        <v>33</v>
      </c>
      <c r="M10" s="103"/>
      <c r="N10" s="103"/>
      <c r="O10" s="103"/>
      <c r="Q10" s="103" t="s">
        <v>34</v>
      </c>
      <c r="R10" s="103"/>
      <c r="S10" s="103"/>
      <c r="T10" s="103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7" t="s">
        <v>26</v>
      </c>
      <c r="C16" s="126" t="s">
        <v>10</v>
      </c>
      <c r="D16" s="127"/>
      <c r="E16" s="47" t="s">
        <v>14</v>
      </c>
      <c r="G16" s="107" t="s">
        <v>26</v>
      </c>
      <c r="H16" s="126" t="s">
        <v>10</v>
      </c>
      <c r="I16" s="127"/>
      <c r="J16" s="47" t="s">
        <v>14</v>
      </c>
      <c r="L16" s="107" t="s">
        <v>26</v>
      </c>
      <c r="M16" s="126" t="s">
        <v>10</v>
      </c>
      <c r="N16" s="127"/>
      <c r="O16" s="47" t="s">
        <v>14</v>
      </c>
      <c r="Q16" s="107" t="s">
        <v>26</v>
      </c>
      <c r="R16" s="126" t="s">
        <v>10</v>
      </c>
      <c r="S16" s="127"/>
      <c r="T16" s="47" t="s">
        <v>14</v>
      </c>
    </row>
    <row r="17" spans="2:20" ht="15" thickBot="1" x14ac:dyDescent="0.4">
      <c r="B17" s="109"/>
      <c r="C17" s="128"/>
      <c r="D17" s="129"/>
      <c r="E17" s="48" t="s">
        <v>13</v>
      </c>
      <c r="G17" s="109"/>
      <c r="H17" s="128"/>
      <c r="I17" s="129"/>
      <c r="J17" s="48" t="s">
        <v>13</v>
      </c>
      <c r="L17" s="109"/>
      <c r="M17" s="128"/>
      <c r="N17" s="129"/>
      <c r="O17" s="48" t="s">
        <v>13</v>
      </c>
      <c r="Q17" s="109"/>
      <c r="R17" s="128"/>
      <c r="S17" s="129"/>
      <c r="T17" s="48" t="s">
        <v>13</v>
      </c>
    </row>
    <row r="18" spans="2:20" x14ac:dyDescent="0.35">
      <c r="B18" s="44">
        <v>1</v>
      </c>
      <c r="C18" s="120" t="str">
        <f>'Air Rifle Ranking'!C18</f>
        <v>Peter Fiori</v>
      </c>
      <c r="D18" s="121"/>
      <c r="E18" s="66">
        <f>'Air Rifle Ranking'!F18</f>
        <v>632.46</v>
      </c>
      <c r="G18" s="45">
        <v>1</v>
      </c>
      <c r="H18" s="111" t="str">
        <f>'Air Rifle Ranking'!J18</f>
        <v>Mary Tucker</v>
      </c>
      <c r="I18" s="111"/>
      <c r="J18" s="67">
        <f>'Air Rifle Ranking'!M18</f>
        <v>632.96</v>
      </c>
      <c r="K18" s="9"/>
      <c r="L18" s="44">
        <v>1</v>
      </c>
      <c r="M18" s="124" t="str">
        <f>'Smallbore Ranking'!C18</f>
        <v>Jared Eddy</v>
      </c>
      <c r="N18" s="125"/>
      <c r="O18" s="76">
        <f>'Smallbore Ranking'!F18</f>
        <v>592</v>
      </c>
      <c r="Q18" s="44">
        <v>1</v>
      </c>
      <c r="R18" s="124" t="str">
        <f>'Smallbore Ranking'!J18</f>
        <v>Sagen Maddalena</v>
      </c>
      <c r="S18" s="125"/>
      <c r="T18" s="76">
        <f>'Smallbore Ranking'!M18</f>
        <v>593.20000000000005</v>
      </c>
    </row>
    <row r="19" spans="2:20" x14ac:dyDescent="0.35">
      <c r="B19" s="45">
        <v>2</v>
      </c>
      <c r="C19" s="115" t="str">
        <f>'Air Rifle Ranking'!C19</f>
        <v>Braden Peiser</v>
      </c>
      <c r="D19" s="116"/>
      <c r="E19" s="67">
        <f>'Air Rifle Ranking'!F19</f>
        <v>631.36</v>
      </c>
      <c r="G19" s="45">
        <v>2</v>
      </c>
      <c r="H19" s="111" t="str">
        <f>'Air Rifle Ranking'!J19</f>
        <v>Sagen Maddalena</v>
      </c>
      <c r="I19" s="111"/>
      <c r="J19" s="67">
        <f>'Air Rifle Ranking'!M19</f>
        <v>631.06000000000006</v>
      </c>
      <c r="K19" s="9"/>
      <c r="L19" s="45">
        <v>2</v>
      </c>
      <c r="M19" s="122" t="str">
        <f>'Smallbore Ranking'!C19</f>
        <v>Peter Fiori</v>
      </c>
      <c r="N19" s="123"/>
      <c r="O19" s="68">
        <f>'Smallbore Ranking'!F19</f>
        <v>591.79999999999995</v>
      </c>
      <c r="Q19" s="45">
        <v>2</v>
      </c>
      <c r="R19" s="111" t="str">
        <f>'Smallbore Ranking'!J19</f>
        <v>Mary Tucker</v>
      </c>
      <c r="S19" s="111"/>
      <c r="T19" s="67">
        <f>'Smallbore Ranking'!M19</f>
        <v>591</v>
      </c>
    </row>
    <row r="20" spans="2:20" x14ac:dyDescent="0.35">
      <c r="B20" s="45">
        <v>3</v>
      </c>
      <c r="C20" s="115" t="str">
        <f>'Air Rifle Ranking'!C20</f>
        <v>Lucas Kozeniesky</v>
      </c>
      <c r="D20" s="116"/>
      <c r="E20" s="67">
        <f>'Air Rifle Ranking'!F20</f>
        <v>629.92000000000007</v>
      </c>
      <c r="G20" s="45">
        <v>3</v>
      </c>
      <c r="H20" s="111" t="str">
        <f>'Air Rifle Ranking'!J20</f>
        <v>Makenzie Larson</v>
      </c>
      <c r="I20" s="111"/>
      <c r="J20" s="67">
        <f>'Air Rifle Ranking'!M20</f>
        <v>630.4</v>
      </c>
      <c r="K20" s="9"/>
      <c r="L20" s="45">
        <v>3</v>
      </c>
      <c r="M20" s="115" t="str">
        <f>'Smallbore Ranking'!C20</f>
        <v>Ivan Roe</v>
      </c>
      <c r="N20" s="116"/>
      <c r="O20" s="67">
        <f>'Smallbore Ranking'!F20</f>
        <v>591.79999999999995</v>
      </c>
      <c r="Q20" s="45">
        <v>3</v>
      </c>
      <c r="R20" s="111" t="str">
        <f>'Smallbore Ranking'!J20</f>
        <v>Katie Zaun</v>
      </c>
      <c r="S20" s="111"/>
      <c r="T20" s="67">
        <f>'Smallbore Ranking'!M20</f>
        <v>590.4</v>
      </c>
    </row>
    <row r="21" spans="2:20" x14ac:dyDescent="0.35">
      <c r="B21" s="45">
        <v>4</v>
      </c>
      <c r="C21" s="122" t="str">
        <f>'Air Rifle Ranking'!C21</f>
        <v>Rylan Kissell</v>
      </c>
      <c r="D21" s="123"/>
      <c r="E21" s="68">
        <f>'Air Rifle Ranking'!F21</f>
        <v>629.88</v>
      </c>
      <c r="G21" s="45">
        <v>4</v>
      </c>
      <c r="H21" s="111" t="str">
        <f>'Air Rifle Ranking'!J21</f>
        <v>Ali Weisz</v>
      </c>
      <c r="I21" s="111"/>
      <c r="J21" s="67">
        <f>'Air Rifle Ranking'!M21</f>
        <v>630.4</v>
      </c>
      <c r="K21" s="9"/>
      <c r="L21" s="45">
        <v>4</v>
      </c>
      <c r="M21" s="118" t="str">
        <f>'Smallbore Ranking'!C21</f>
        <v>Braden Peiser</v>
      </c>
      <c r="N21" s="119"/>
      <c r="O21" s="88">
        <f>'Smallbore Ranking'!F21</f>
        <v>589.20000000000005</v>
      </c>
      <c r="Q21" s="45">
        <v>4</v>
      </c>
      <c r="R21" s="111" t="str">
        <f>'Smallbore Ranking'!J21</f>
        <v>Cecelia Ossi</v>
      </c>
      <c r="S21" s="111"/>
      <c r="T21" s="67">
        <f>'Smallbore Ranking'!M21</f>
        <v>586.4</v>
      </c>
    </row>
    <row r="22" spans="2:20" x14ac:dyDescent="0.35">
      <c r="B22" s="45">
        <v>5</v>
      </c>
      <c r="C22" s="115" t="str">
        <f>'Air Rifle Ranking'!C22</f>
        <v>Gavin Barnick</v>
      </c>
      <c r="D22" s="116"/>
      <c r="E22" s="67">
        <f>'Air Rifle Ranking'!F22</f>
        <v>629.86</v>
      </c>
      <c r="G22" s="45">
        <v>5</v>
      </c>
      <c r="H22" s="111" t="str">
        <f>'Air Rifle Ranking'!J22</f>
        <v>Mackenzie Kring</v>
      </c>
      <c r="I22" s="111"/>
      <c r="J22" s="67">
        <f>'Air Rifle Ranking'!M22</f>
        <v>630.4</v>
      </c>
      <c r="L22" s="45">
        <v>5</v>
      </c>
      <c r="M22" s="115" t="str">
        <f>'Smallbore Ranking'!C22</f>
        <v>Patrick Sunderman</v>
      </c>
      <c r="N22" s="116"/>
      <c r="O22" s="67">
        <f>'Smallbore Ranking'!F22</f>
        <v>588.79999999999995</v>
      </c>
      <c r="Q22" s="45">
        <v>5</v>
      </c>
      <c r="R22" s="111" t="str">
        <f>'Smallbore Ranking'!J22</f>
        <v>Ashlyn Blake</v>
      </c>
      <c r="S22" s="111"/>
      <c r="T22" s="67">
        <f>'Smallbore Ranking'!M22</f>
        <v>585.4</v>
      </c>
    </row>
    <row r="23" spans="2:20" x14ac:dyDescent="0.35">
      <c r="B23" s="93">
        <v>6</v>
      </c>
      <c r="C23" s="132" t="str">
        <f>'Air Rifle Ranking'!C23</f>
        <v>Griffin Lake</v>
      </c>
      <c r="D23" s="133"/>
      <c r="E23" s="94">
        <f>'Air Rifle Ranking'!F23</f>
        <v>629</v>
      </c>
      <c r="G23" s="45">
        <v>6</v>
      </c>
      <c r="H23" s="111" t="str">
        <f>'Air Rifle Ranking'!J23</f>
        <v>Katie Zaun</v>
      </c>
      <c r="I23" s="111"/>
      <c r="J23" s="67">
        <f>'Air Rifle Ranking'!M23</f>
        <v>630.11999999999989</v>
      </c>
      <c r="L23" s="45">
        <v>6</v>
      </c>
      <c r="M23" s="115" t="str">
        <f>'Smallbore Ranking'!C23</f>
        <v>Griffin Lake</v>
      </c>
      <c r="N23" s="116"/>
      <c r="O23" s="67">
        <f>'Smallbore Ranking'!F23</f>
        <v>588.6</v>
      </c>
      <c r="Q23" s="45">
        <v>6</v>
      </c>
      <c r="R23" s="111" t="str">
        <f>'Smallbore Ranking'!J23</f>
        <v>Ali Weisz</v>
      </c>
      <c r="S23" s="111"/>
      <c r="T23" s="67">
        <f>'Smallbore Ranking'!M23</f>
        <v>585.4</v>
      </c>
    </row>
    <row r="24" spans="2:20" x14ac:dyDescent="0.35">
      <c r="B24" s="45">
        <v>7</v>
      </c>
      <c r="C24" s="115" t="str">
        <f>'Air Rifle Ranking'!C24</f>
        <v>Ivan Roe</v>
      </c>
      <c r="D24" s="116"/>
      <c r="E24" s="67">
        <f>'Air Rifle Ranking'!F24</f>
        <v>628.58000000000015</v>
      </c>
      <c r="G24" s="45">
        <v>7</v>
      </c>
      <c r="H24" s="111" t="str">
        <f>'Air Rifle Ranking'!J24</f>
        <v>Elizabeth Schmeltzer</v>
      </c>
      <c r="I24" s="111"/>
      <c r="J24" s="67">
        <f>'Air Rifle Ranking'!M24</f>
        <v>628.64</v>
      </c>
      <c r="L24" s="45">
        <v>7</v>
      </c>
      <c r="M24" s="122" t="str">
        <f>'Smallbore Ranking'!C24</f>
        <v>Levi Clark</v>
      </c>
      <c r="N24" s="123"/>
      <c r="O24" s="68">
        <f>'Smallbore Ranking'!F24</f>
        <v>588.20000000000005</v>
      </c>
      <c r="Q24" s="45">
        <v>7</v>
      </c>
      <c r="R24" s="111" t="str">
        <f>'Smallbore Ranking'!J24</f>
        <v>Emme Walrath</v>
      </c>
      <c r="S24" s="111"/>
      <c r="T24" s="67">
        <f>'Smallbore Ranking'!M24</f>
        <v>584.20000000000005</v>
      </c>
    </row>
    <row r="25" spans="2:20" x14ac:dyDescent="0.35">
      <c r="B25" s="45">
        <v>8</v>
      </c>
      <c r="C25" s="115" t="str">
        <f>'Air Rifle Ranking'!C25</f>
        <v>Tim Sherry</v>
      </c>
      <c r="D25" s="116"/>
      <c r="E25" s="67">
        <f>'Air Rifle Ranking'!F25</f>
        <v>628.1400000000001</v>
      </c>
      <c r="G25" s="45">
        <v>8</v>
      </c>
      <c r="H25" s="111" t="str">
        <f>'Air Rifle Ranking'!J25</f>
        <v>Elijah Spencer</v>
      </c>
      <c r="I25" s="111"/>
      <c r="J25" s="67">
        <f>'Air Rifle Ranking'!M25</f>
        <v>627.76</v>
      </c>
      <c r="L25" s="45">
        <v>8</v>
      </c>
      <c r="M25" s="111" t="str">
        <f>'Smallbore Ranking'!C25</f>
        <v>Jared Desrosiers</v>
      </c>
      <c r="N25" s="111"/>
      <c r="O25" s="67">
        <f>'Smallbore Ranking'!F25</f>
        <v>585.4</v>
      </c>
      <c r="Q25" s="45">
        <v>8</v>
      </c>
      <c r="R25" s="111" t="str">
        <f>'Smallbore Ranking'!J25</f>
        <v>Elizabeth Probst</v>
      </c>
      <c r="S25" s="111"/>
      <c r="T25" s="67">
        <f>'Smallbore Ranking'!M25</f>
        <v>584</v>
      </c>
    </row>
    <row r="26" spans="2:20" x14ac:dyDescent="0.35">
      <c r="B26" s="45">
        <v>9</v>
      </c>
      <c r="C26" s="115" t="str">
        <f>'Air Rifle Ranking'!C26</f>
        <v>Jared Eddy</v>
      </c>
      <c r="D26" s="116"/>
      <c r="E26" s="67">
        <f>'Air Rifle Ranking'!F26</f>
        <v>628.04000000000008</v>
      </c>
      <c r="G26" s="45">
        <v>9</v>
      </c>
      <c r="H26" s="111" t="str">
        <f>'Air Rifle Ranking'!J26</f>
        <v>Isabella Baldwin</v>
      </c>
      <c r="I26" s="111"/>
      <c r="J26" s="67">
        <f>'Air Rifle Ranking'!M26</f>
        <v>627.18000000000006</v>
      </c>
      <c r="L26" s="45">
        <v>9</v>
      </c>
      <c r="M26" s="111" t="str">
        <f>'Smallbore Ranking'!C26</f>
        <v>Rylan Kissell</v>
      </c>
      <c r="N26" s="111"/>
      <c r="O26" s="67">
        <f>'Smallbore Ranking'!F26</f>
        <v>584.79999999999995</v>
      </c>
      <c r="Q26" s="45">
        <v>9</v>
      </c>
      <c r="R26" s="111" t="str">
        <f>'Smallbore Ranking'!J26</f>
        <v>Carley Seabrooke</v>
      </c>
      <c r="S26" s="111"/>
      <c r="T26" s="67">
        <f>'Smallbore Ranking'!M26</f>
        <v>583.20000000000005</v>
      </c>
    </row>
    <row r="27" spans="2:20" x14ac:dyDescent="0.35">
      <c r="B27" s="86">
        <v>10</v>
      </c>
      <c r="C27" s="130" t="str">
        <f>'Air Rifle Ranking'!C27</f>
        <v>Levi Clark</v>
      </c>
      <c r="D27" s="131"/>
      <c r="E27" s="87">
        <f>'Air Rifle Ranking'!F27</f>
        <v>627.5</v>
      </c>
      <c r="G27" s="45">
        <v>10</v>
      </c>
      <c r="H27" s="111" t="str">
        <f>'Air Rifle Ranking'!J27</f>
        <v>Alana Kelly</v>
      </c>
      <c r="I27" s="111"/>
      <c r="J27" s="67">
        <f>'Air Rifle Ranking'!M27</f>
        <v>626.64</v>
      </c>
      <c r="L27" s="45">
        <v>10</v>
      </c>
      <c r="M27" s="111" t="str">
        <f>'Smallbore Ranking'!C27</f>
        <v>Brandon Muske</v>
      </c>
      <c r="N27" s="111"/>
      <c r="O27" s="67">
        <f>'Smallbore Ranking'!F27</f>
        <v>584.4</v>
      </c>
      <c r="Q27" s="45">
        <v>10</v>
      </c>
      <c r="R27" s="111" t="str">
        <f>'Smallbore Ranking'!J27</f>
        <v>Kelsey Dardas</v>
      </c>
      <c r="S27" s="111"/>
      <c r="T27" s="67">
        <f>'Smallbore Ranking'!M27</f>
        <v>577.20000000000005</v>
      </c>
    </row>
    <row r="28" spans="2:20" x14ac:dyDescent="0.35">
      <c r="B28" s="86">
        <v>11</v>
      </c>
      <c r="C28" s="130" t="str">
        <f>'Air Rifle Ranking'!C28</f>
        <v>Brandon Muske</v>
      </c>
      <c r="D28" s="131"/>
      <c r="E28" s="87">
        <f>'Air Rifle Ranking'!F28</f>
        <v>627.48000000000013</v>
      </c>
      <c r="G28" s="45">
        <v>11</v>
      </c>
      <c r="H28" s="111" t="str">
        <f>'Air Rifle Ranking'!J28</f>
        <v>Ashlyn Blake</v>
      </c>
      <c r="I28" s="111"/>
      <c r="J28" s="67">
        <f>'Air Rifle Ranking'!M28</f>
        <v>626.38</v>
      </c>
      <c r="L28" s="45">
        <v>11</v>
      </c>
      <c r="M28" s="111" t="str">
        <f>'Smallbore Ranking'!C28</f>
        <v>Jacob Wisman</v>
      </c>
      <c r="N28" s="111"/>
      <c r="O28" s="67">
        <f>'Smallbore Ranking'!F28</f>
        <v>584</v>
      </c>
      <c r="Q28" s="45">
        <v>11</v>
      </c>
      <c r="R28" s="111" t="str">
        <f>'Smallbore Ranking'!J28</f>
        <v>Elijah Spencer</v>
      </c>
      <c r="S28" s="111"/>
      <c r="T28" s="67">
        <f>'Smallbore Ranking'!M28</f>
        <v>576</v>
      </c>
    </row>
    <row r="29" spans="2:20" x14ac:dyDescent="0.35">
      <c r="B29" s="45">
        <v>12</v>
      </c>
      <c r="C29" s="115" t="str">
        <f>'Air Rifle Ranking'!C29</f>
        <v>Jacob Wisman</v>
      </c>
      <c r="D29" s="116"/>
      <c r="E29" s="67">
        <f>'Air Rifle Ranking'!F29</f>
        <v>626.22</v>
      </c>
      <c r="G29" s="45">
        <v>12</v>
      </c>
      <c r="H29" s="111" t="str">
        <f>'Air Rifle Ranking'!J29</f>
        <v>Jeanne Haverhill</v>
      </c>
      <c r="I29" s="111"/>
      <c r="J29" s="67">
        <f>'Air Rifle Ranking'!M29</f>
        <v>626.1400000000001</v>
      </c>
      <c r="L29" s="45">
        <v>12</v>
      </c>
      <c r="M29" s="111" t="str">
        <f>'Smallbore Ranking'!C29</f>
        <v>Tyler Wee</v>
      </c>
      <c r="N29" s="111"/>
      <c r="O29" s="67">
        <f>'Smallbore Ranking'!F29</f>
        <v>583.20000000000005</v>
      </c>
      <c r="Q29" s="45">
        <v>12</v>
      </c>
      <c r="R29" s="111" t="str">
        <f>'Smallbore Ranking'!J29</f>
        <v>Elizabeth Schmeltzer</v>
      </c>
      <c r="S29" s="111"/>
      <c r="T29" s="67">
        <f>'Smallbore Ranking'!M29</f>
        <v>575.79999999999995</v>
      </c>
    </row>
    <row r="30" spans="2:20" x14ac:dyDescent="0.35">
      <c r="B30" s="45">
        <v>13</v>
      </c>
      <c r="C30" s="115" t="str">
        <f>'Air Rifle Ranking'!C30</f>
        <v>Tyler Wee</v>
      </c>
      <c r="D30" s="116"/>
      <c r="E30" s="67">
        <f>'Air Rifle Ranking'!F30</f>
        <v>625.76</v>
      </c>
      <c r="G30" s="45">
        <v>13</v>
      </c>
      <c r="H30" s="111" t="str">
        <f>'Air Rifle Ranking'!J30</f>
        <v>Emme Walrath</v>
      </c>
      <c r="I30" s="111"/>
      <c r="J30" s="67">
        <f>'Air Rifle Ranking'!M30</f>
        <v>625.68000000000006</v>
      </c>
      <c r="L30" s="45">
        <v>13</v>
      </c>
      <c r="M30" s="111" t="str">
        <f>'Smallbore Ranking'!C30</f>
        <v>Jack Ogoreuc</v>
      </c>
      <c r="N30" s="111"/>
      <c r="O30" s="67">
        <f>'Smallbore Ranking'!F30</f>
        <v>583</v>
      </c>
      <c r="Q30" s="45">
        <v>13</v>
      </c>
      <c r="R30" s="111" t="str">
        <f>'Smallbore Ranking'!J30</f>
        <v>Danjela De Jesus</v>
      </c>
      <c r="S30" s="111"/>
      <c r="T30" s="67">
        <f>'Smallbore Ranking'!M30</f>
        <v>570.6</v>
      </c>
    </row>
    <row r="31" spans="2:20" x14ac:dyDescent="0.35">
      <c r="B31" s="45">
        <v>14</v>
      </c>
      <c r="C31" s="115" t="str">
        <f>'Air Rifle Ranking'!C31</f>
        <v>Patrick Sunderman</v>
      </c>
      <c r="D31" s="116"/>
      <c r="E31" s="67">
        <f>'Air Rifle Ranking'!F31</f>
        <v>625.28</v>
      </c>
      <c r="G31" s="45">
        <v>14</v>
      </c>
      <c r="H31" s="111" t="str">
        <f>'Air Rifle Ranking'!J31</f>
        <v>Elizabeth Probst</v>
      </c>
      <c r="I31" s="111"/>
      <c r="J31" s="67">
        <f>'Air Rifle Ranking'!M31</f>
        <v>625.31999999999994</v>
      </c>
      <c r="L31" s="45">
        <v>14</v>
      </c>
      <c r="M31" s="111" t="str">
        <f>'Smallbore Ranking'!C31</f>
        <v>Chance Cover</v>
      </c>
      <c r="N31" s="111"/>
      <c r="O31" s="67">
        <f>'Smallbore Ranking'!F31</f>
        <v>578.6</v>
      </c>
      <c r="Q31" s="45">
        <v>14</v>
      </c>
      <c r="R31" s="111" t="str">
        <f>'Smallbore Ranking'!J31</f>
        <v>Karlie Lynn</v>
      </c>
      <c r="S31" s="111"/>
      <c r="T31" s="67">
        <f>'Smallbore Ranking'!M31</f>
        <v>585</v>
      </c>
    </row>
    <row r="32" spans="2:20" x14ac:dyDescent="0.35">
      <c r="B32" s="45">
        <v>15</v>
      </c>
      <c r="C32" s="115" t="str">
        <f>'Air Rifle Ranking'!C32</f>
        <v>Jack Ogoreuc</v>
      </c>
      <c r="D32" s="116"/>
      <c r="E32" s="67">
        <f>'Air Rifle Ranking'!F32</f>
        <v>622.92000000000007</v>
      </c>
      <c r="G32" s="45">
        <v>15</v>
      </c>
      <c r="H32" s="111" t="str">
        <f>'Air Rifle Ranking'!J32</f>
        <v>Camryn Camp</v>
      </c>
      <c r="I32" s="111"/>
      <c r="J32" s="67">
        <f>'Air Rifle Ranking'!M32</f>
        <v>624.95999999999992</v>
      </c>
      <c r="L32" s="45">
        <v>15</v>
      </c>
      <c r="M32" s="111" t="str">
        <f>'Smallbore Ranking'!C32</f>
        <v>Lucas Kozeniesky</v>
      </c>
      <c r="N32" s="111"/>
      <c r="O32" s="67">
        <f>'Smallbore Ranking'!F32</f>
        <v>575.20000000000005</v>
      </c>
      <c r="Q32" s="45">
        <v>15</v>
      </c>
      <c r="R32" s="111" t="str">
        <f>'Smallbore Ranking'!J32</f>
        <v>Gracie Dinh</v>
      </c>
      <c r="S32" s="111"/>
      <c r="T32" s="67">
        <f>'Smallbore Ranking'!M32</f>
        <v>584</v>
      </c>
    </row>
    <row r="33" spans="2:20" x14ac:dyDescent="0.35">
      <c r="B33" s="45">
        <v>16</v>
      </c>
      <c r="C33" s="115" t="str">
        <f>'Air Rifle Ranking'!C33</f>
        <v>Jared Desrosiers</v>
      </c>
      <c r="D33" s="116"/>
      <c r="E33" s="67">
        <f>'Air Rifle Ranking'!F33</f>
        <v>622.88000000000011</v>
      </c>
      <c r="G33" s="45">
        <v>16</v>
      </c>
      <c r="H33" s="111" t="str">
        <f>'Air Rifle Ranking'!J33</f>
        <v>Gracie Dinh</v>
      </c>
      <c r="I33" s="111"/>
      <c r="J33" s="67">
        <f>'Air Rifle Ranking'!M33</f>
        <v>624.06000000000006</v>
      </c>
      <c r="L33" s="45">
        <v>16</v>
      </c>
      <c r="M33" s="111" t="str">
        <f>'Smallbore Ranking'!C33</f>
        <v>Gavin Barnick</v>
      </c>
      <c r="N33" s="111"/>
      <c r="O33" s="67">
        <f>'Smallbore Ranking'!F33</f>
        <v>588.33333333333337</v>
      </c>
      <c r="Q33" s="45">
        <v>16</v>
      </c>
      <c r="R33" s="111" t="str">
        <f>'Smallbore Ranking'!J33</f>
        <v>Molly McGhin</v>
      </c>
      <c r="S33" s="111"/>
      <c r="T33" s="67">
        <f>'Smallbore Ranking'!M33</f>
        <v>583.75</v>
      </c>
    </row>
    <row r="34" spans="2:20" x14ac:dyDescent="0.35">
      <c r="B34" s="45">
        <v>17</v>
      </c>
      <c r="C34" s="115" t="str">
        <f>'Air Rifle Ranking'!C34</f>
        <v>Dan Schanebrook</v>
      </c>
      <c r="D34" s="116"/>
      <c r="E34" s="67">
        <f>'Air Rifle Ranking'!F34</f>
        <v>622.41999999999996</v>
      </c>
      <c r="G34" s="45">
        <v>17</v>
      </c>
      <c r="H34" s="111" t="str">
        <f>'Air Rifle Ranking'!J34</f>
        <v>Mikole Hogan</v>
      </c>
      <c r="I34" s="111"/>
      <c r="J34" s="67">
        <f>'Air Rifle Ranking'!M34</f>
        <v>623.78</v>
      </c>
      <c r="L34" s="45">
        <v>17</v>
      </c>
      <c r="M34" s="111" t="str">
        <f>'Smallbore Ranking'!C34</f>
        <v>Matt Sanchez</v>
      </c>
      <c r="N34" s="111"/>
      <c r="O34" s="67">
        <f>'Smallbore Ranking'!F34</f>
        <v>587.66666666666663</v>
      </c>
      <c r="Q34" s="45">
        <v>17</v>
      </c>
      <c r="R34" s="111" t="str">
        <f>'Smallbore Ranking'!J34</f>
        <v>Gabriella Zych</v>
      </c>
      <c r="S34" s="111"/>
      <c r="T34" s="67">
        <f>'Smallbore Ranking'!M34</f>
        <v>582.33333333333337</v>
      </c>
    </row>
    <row r="35" spans="2:20" x14ac:dyDescent="0.35">
      <c r="B35" s="45">
        <v>18</v>
      </c>
      <c r="C35" s="115" t="str">
        <f>'Air Rifle Ranking'!C35</f>
        <v>Chance Cover</v>
      </c>
      <c r="D35" s="116"/>
      <c r="E35" s="67">
        <f>'Air Rifle Ranking'!F35</f>
        <v>621.21999999999991</v>
      </c>
      <c r="G35" s="45">
        <v>18</v>
      </c>
      <c r="H35" s="111" t="str">
        <f>'Air Rifle Ranking'!J35</f>
        <v>Gabriela Zych</v>
      </c>
      <c r="I35" s="111"/>
      <c r="J35" s="67">
        <f>'Air Rifle Ranking'!M35</f>
        <v>623.66000000000008</v>
      </c>
      <c r="L35" s="45">
        <v>18</v>
      </c>
      <c r="M35" s="111" t="str">
        <f>'Smallbore Ranking'!C35</f>
        <v>Samuel Adkins</v>
      </c>
      <c r="N35" s="111"/>
      <c r="O35" s="67">
        <f>'Smallbore Ranking'!F35</f>
        <v>587</v>
      </c>
      <c r="Q35" s="45">
        <v>18</v>
      </c>
      <c r="R35" s="111" t="str">
        <f>'Smallbore Ranking'!J35</f>
        <v>Sarah Beard</v>
      </c>
      <c r="S35" s="111"/>
      <c r="T35" s="67">
        <f>'Smallbore Ranking'!M35</f>
        <v>582</v>
      </c>
    </row>
    <row r="36" spans="2:20" x14ac:dyDescent="0.35">
      <c r="B36" s="45">
        <v>19</v>
      </c>
      <c r="C36" s="115" t="str">
        <f>'Air Rifle Ranking'!C36</f>
        <v>Matt Sanchez</v>
      </c>
      <c r="D36" s="116"/>
      <c r="E36" s="67">
        <f>'Air Rifle Ranking'!F36</f>
        <v>621</v>
      </c>
      <c r="G36" s="45">
        <v>19</v>
      </c>
      <c r="H36" s="111" t="str">
        <f>'Air Rifle Ranking'!J36</f>
        <v>Addy Burrow</v>
      </c>
      <c r="I36" s="111"/>
      <c r="J36" s="67">
        <f>'Air Rifle Ranking'!M36</f>
        <v>623.37999999999988</v>
      </c>
      <c r="L36" s="45">
        <v>19</v>
      </c>
      <c r="M36" s="111" t="str">
        <f>'Smallbore Ranking'!C36</f>
        <v>Tim Sherry</v>
      </c>
      <c r="N36" s="111"/>
      <c r="O36" s="67">
        <f>'Smallbore Ranking'!F36</f>
        <v>586.75</v>
      </c>
      <c r="Q36" s="45">
        <v>19</v>
      </c>
      <c r="R36" s="111" t="str">
        <f>'Smallbore Ranking'!J36</f>
        <v>Camryn Camp</v>
      </c>
      <c r="S36" s="111"/>
      <c r="T36" s="67">
        <f>'Smallbore Ranking'!M36</f>
        <v>580.5</v>
      </c>
    </row>
    <row r="37" spans="2:20" x14ac:dyDescent="0.35">
      <c r="B37" s="45">
        <v>20</v>
      </c>
      <c r="C37" s="115" t="str">
        <f>'Air Rifle Ranking'!C37</f>
        <v>Teagan Perkowski</v>
      </c>
      <c r="D37" s="116"/>
      <c r="E37" s="67">
        <f>'Air Rifle Ranking'!F37</f>
        <v>625.9</v>
      </c>
      <c r="G37" s="45">
        <v>20</v>
      </c>
      <c r="H37" s="111" t="str">
        <f>'Air Rifle Ranking'!J37</f>
        <v>Elisa Boozer</v>
      </c>
      <c r="I37" s="111"/>
      <c r="J37" s="67">
        <f>'Air Rifle Ranking'!M37</f>
        <v>622.16</v>
      </c>
      <c r="L37" s="45">
        <v>20</v>
      </c>
      <c r="M37" s="111" t="str">
        <f>'Smallbore Ranking'!C37</f>
        <v>Jason Dardas</v>
      </c>
      <c r="N37" s="111"/>
      <c r="O37" s="67">
        <f>'Smallbore Ranking'!F37</f>
        <v>581.5</v>
      </c>
      <c r="Q37" s="45">
        <v>20</v>
      </c>
      <c r="R37" s="111" t="str">
        <f>'Smallbore Ranking'!J37</f>
        <v>Isabella Baldwin</v>
      </c>
      <c r="S37" s="111"/>
      <c r="T37" s="67">
        <f>'Smallbore Ranking'!M37</f>
        <v>571</v>
      </c>
    </row>
    <row r="38" spans="2:20" x14ac:dyDescent="0.35">
      <c r="B38" s="45">
        <v>21</v>
      </c>
      <c r="C38" s="115" t="str">
        <f>'Air Rifle Ranking'!C38</f>
        <v>Devin Wagner</v>
      </c>
      <c r="D38" s="116"/>
      <c r="E38" s="67">
        <f>'Air Rifle Ranking'!F38</f>
        <v>625.1</v>
      </c>
      <c r="G38" s="45">
        <v>21</v>
      </c>
      <c r="H38" s="111" t="str">
        <f>'Air Rifle Ranking'!J38</f>
        <v>Maggie Palfrie</v>
      </c>
      <c r="I38" s="111"/>
      <c r="J38" s="67">
        <f>'Air Rifle Ranking'!M38</f>
        <v>622.12000000000012</v>
      </c>
      <c r="L38" s="45">
        <v>21</v>
      </c>
      <c r="M38" s="111" t="str">
        <f>'Smallbore Ranking'!C38</f>
        <v/>
      </c>
      <c r="N38" s="111"/>
      <c r="O38" s="67" t="str">
        <f>'Smallbore Ranking'!F38</f>
        <v/>
      </c>
      <c r="Q38" s="45">
        <v>21</v>
      </c>
      <c r="R38" s="111" t="str">
        <f>'Smallbore Ranking'!J38</f>
        <v>Anne White</v>
      </c>
      <c r="S38" s="111"/>
      <c r="T38" s="67">
        <f>'Smallbore Ranking'!M38</f>
        <v>571</v>
      </c>
    </row>
    <row r="39" spans="2:20" x14ac:dyDescent="0.35">
      <c r="B39" s="45">
        <v>22</v>
      </c>
      <c r="C39" s="115" t="str">
        <f>'Air Rifle Ranking'!C39</f>
        <v>Sam Adkins</v>
      </c>
      <c r="D39" s="116"/>
      <c r="E39" s="67">
        <f>'Air Rifle Ranking'!F39</f>
        <v>624.19999999999993</v>
      </c>
      <c r="G39" s="45">
        <v>22</v>
      </c>
      <c r="H39" s="111" t="str">
        <f>'Air Rifle Ranking'!J39</f>
        <v>Rylie Passmore</v>
      </c>
      <c r="I39" s="111"/>
      <c r="J39" s="67">
        <f>'Air Rifle Ranking'!M39</f>
        <v>621.32000000000005</v>
      </c>
      <c r="L39" s="45">
        <v>22</v>
      </c>
      <c r="M39" s="111" t="str">
        <f>'Smallbore Ranking'!C39</f>
        <v/>
      </c>
      <c r="N39" s="111"/>
      <c r="O39" s="67" t="str">
        <f>'Smallbore Ranking'!F39</f>
        <v/>
      </c>
      <c r="Q39" s="45">
        <v>22</v>
      </c>
      <c r="R39" s="111" t="str">
        <f>'Smallbore Ranking'!J39</f>
        <v>Rachael Charles</v>
      </c>
      <c r="S39" s="111"/>
      <c r="T39" s="67">
        <f>'Smallbore Ranking'!M39</f>
        <v>570</v>
      </c>
    </row>
    <row r="40" spans="2:20" x14ac:dyDescent="0.35">
      <c r="B40" s="45">
        <v>23</v>
      </c>
      <c r="C40" s="115" t="str">
        <f>'Air Rifle Ranking'!C40</f>
        <v>John Blanton</v>
      </c>
      <c r="D40" s="116"/>
      <c r="E40" s="67">
        <f>'Air Rifle Ranking'!F40</f>
        <v>623.6</v>
      </c>
      <c r="G40" s="45">
        <v>23</v>
      </c>
      <c r="H40" s="111" t="str">
        <f>'Air Rifle Ranking'!J40</f>
        <v>Sophia Cruz</v>
      </c>
      <c r="I40" s="111"/>
      <c r="J40" s="67">
        <f>'Air Rifle Ranking'!M40</f>
        <v>619.22</v>
      </c>
      <c r="L40" s="45">
        <v>23</v>
      </c>
      <c r="M40" s="111" t="str">
        <f>'Smallbore Ranking'!C40</f>
        <v/>
      </c>
      <c r="N40" s="111"/>
      <c r="O40" s="67" t="str">
        <f>'Smallbore Ranking'!F40</f>
        <v/>
      </c>
      <c r="Q40" s="45">
        <v>23</v>
      </c>
      <c r="R40" s="111" t="str">
        <f>'Smallbore Ranking'!J40</f>
        <v>Katrina Demerle</v>
      </c>
      <c r="S40" s="111"/>
      <c r="T40" s="67">
        <f>'Smallbore Ranking'!M40</f>
        <v>547.5</v>
      </c>
    </row>
    <row r="41" spans="2:20" x14ac:dyDescent="0.35">
      <c r="B41" s="45">
        <v>24</v>
      </c>
      <c r="C41" s="115" t="str">
        <f>'Air Rifle Ranking'!C41</f>
        <v>Scott Patterson</v>
      </c>
      <c r="D41" s="116"/>
      <c r="E41" s="67">
        <f>'Air Rifle Ranking'!F41</f>
        <v>623.57500000000005</v>
      </c>
      <c r="G41" s="45">
        <v>24</v>
      </c>
      <c r="H41" s="111" t="str">
        <f>'Air Rifle Ranking'!J41</f>
        <v>Alexa Bodrogi</v>
      </c>
      <c r="I41" s="111"/>
      <c r="J41" s="67">
        <f>'Air Rifle Ranking'!M41</f>
        <v>618.16000000000008</v>
      </c>
      <c r="L41" s="45">
        <v>24</v>
      </c>
      <c r="M41" s="111" t="str">
        <f>'Smallbore Ranking'!C41</f>
        <v/>
      </c>
      <c r="N41" s="111"/>
      <c r="O41" s="67" t="str">
        <f>'Smallbore Ranking'!F41</f>
        <v/>
      </c>
      <c r="Q41" s="45">
        <v>24</v>
      </c>
      <c r="R41" s="117" t="str">
        <f>'Smallbore Ranking'!J41</f>
        <v/>
      </c>
      <c r="S41" s="117"/>
      <c r="T41" s="68" t="str">
        <f>'Smallbore Ranking'!M41</f>
        <v/>
      </c>
    </row>
    <row r="42" spans="2:20" x14ac:dyDescent="0.35">
      <c r="B42" s="45">
        <v>25</v>
      </c>
      <c r="C42" s="115" t="str">
        <f>'Air Rifle Ranking'!C42</f>
        <v/>
      </c>
      <c r="D42" s="116"/>
      <c r="E42" s="67" t="str">
        <f>'Air Rifle Ranking'!F42</f>
        <v/>
      </c>
      <c r="G42" s="45">
        <v>25</v>
      </c>
      <c r="H42" s="111" t="str">
        <f>'Air Rifle Ranking'!J42</f>
        <v>Carley Seabrooke</v>
      </c>
      <c r="I42" s="111"/>
      <c r="J42" s="67">
        <f>'Air Rifle Ranking'!M42</f>
        <v>611.74</v>
      </c>
      <c r="L42" s="45">
        <v>25</v>
      </c>
      <c r="M42" s="111" t="str">
        <f>'Smallbore Ranking'!C42</f>
        <v/>
      </c>
      <c r="N42" s="111"/>
      <c r="O42" s="67" t="str">
        <f>'Smallbore Ranking'!F42</f>
        <v/>
      </c>
      <c r="Q42" s="45">
        <v>25</v>
      </c>
      <c r="R42" s="111" t="str">
        <f>'Smallbore Ranking'!J42</f>
        <v/>
      </c>
      <c r="S42" s="111"/>
      <c r="T42" s="67" t="str">
        <f>'Smallbore Ranking'!M42</f>
        <v/>
      </c>
    </row>
    <row r="43" spans="2:20" x14ac:dyDescent="0.35">
      <c r="B43" s="45">
        <v>26</v>
      </c>
      <c r="C43" s="115" t="str">
        <f>'Air Rifle Ranking'!C43</f>
        <v/>
      </c>
      <c r="D43" s="116"/>
      <c r="E43" s="67" t="str">
        <f>'Air Rifle Ranking'!F43</f>
        <v/>
      </c>
      <c r="G43" s="45">
        <v>26</v>
      </c>
      <c r="H43" s="111" t="str">
        <f>'Air Rifle Ranking'!J43</f>
        <v>Victoria Leppert</v>
      </c>
      <c r="I43" s="111"/>
      <c r="J43" s="67">
        <f>'Air Rifle Ranking'!M43</f>
        <v>628.79999999999995</v>
      </c>
      <c r="L43" s="45">
        <v>26</v>
      </c>
      <c r="M43" s="111" t="str">
        <f>'Smallbore Ranking'!C43</f>
        <v/>
      </c>
      <c r="N43" s="111"/>
      <c r="O43" s="67" t="str">
        <f>'Smallbore Ranking'!F43</f>
        <v/>
      </c>
      <c r="Q43" s="45">
        <v>26</v>
      </c>
      <c r="R43" s="111" t="str">
        <f>'Smallbore Ranking'!J43</f>
        <v/>
      </c>
      <c r="S43" s="111"/>
      <c r="T43" s="67" t="str">
        <f>'Smallbore Ranking'!M43</f>
        <v/>
      </c>
    </row>
    <row r="44" spans="2:20" x14ac:dyDescent="0.35">
      <c r="B44" s="45">
        <v>27</v>
      </c>
      <c r="C44" s="115" t="str">
        <f>'Air Rifle Ranking'!C44</f>
        <v/>
      </c>
      <c r="D44" s="116"/>
      <c r="E44" s="67" t="str">
        <f>'Air Rifle Ranking'!F44</f>
        <v/>
      </c>
      <c r="G44" s="45">
        <v>27</v>
      </c>
      <c r="H44" s="111" t="str">
        <f>'Air Rifle Ranking'!J44</f>
        <v>Emma Rhode</v>
      </c>
      <c r="I44" s="111"/>
      <c r="J44" s="67">
        <f>'Air Rifle Ranking'!M44</f>
        <v>628.65</v>
      </c>
      <c r="L44" s="45">
        <v>27</v>
      </c>
      <c r="M44" s="111" t="str">
        <f>'Smallbore Ranking'!C44</f>
        <v/>
      </c>
      <c r="N44" s="111"/>
      <c r="O44" s="67" t="str">
        <f>'Smallbore Ranking'!F44</f>
        <v/>
      </c>
      <c r="Q44" s="45">
        <v>27</v>
      </c>
      <c r="R44" s="111" t="str">
        <f>'Smallbore Ranking'!J44</f>
        <v/>
      </c>
      <c r="S44" s="111"/>
      <c r="T44" s="67" t="str">
        <f>'Smallbore Ranking'!M44</f>
        <v/>
      </c>
    </row>
    <row r="45" spans="2:20" x14ac:dyDescent="0.35">
      <c r="B45" s="45">
        <v>28</v>
      </c>
      <c r="C45" s="115" t="str">
        <f>'Air Rifle Ranking'!C45</f>
        <v/>
      </c>
      <c r="D45" s="116"/>
      <c r="E45" s="67" t="str">
        <f>'Air Rifle Ranking'!F45</f>
        <v/>
      </c>
      <c r="G45" s="45">
        <v>28</v>
      </c>
      <c r="H45" s="111" t="str">
        <f>'Air Rifle Ranking'!J45</f>
        <v>Cecelia Ossi</v>
      </c>
      <c r="I45" s="111"/>
      <c r="J45" s="67">
        <f>'Air Rifle Ranking'!M45</f>
        <v>628.20000000000005</v>
      </c>
      <c r="L45" s="45">
        <v>28</v>
      </c>
      <c r="M45" s="111" t="str">
        <f>'Smallbore Ranking'!C45</f>
        <v/>
      </c>
      <c r="N45" s="111"/>
      <c r="O45" s="67" t="str">
        <f>'Smallbore Ranking'!F45</f>
        <v/>
      </c>
      <c r="Q45" s="45">
        <v>28</v>
      </c>
      <c r="R45" s="111" t="str">
        <f>'Smallbore Ranking'!J45</f>
        <v/>
      </c>
      <c r="S45" s="111"/>
      <c r="T45" s="67" t="str">
        <f>'Smallbore Ranking'!M45</f>
        <v/>
      </c>
    </row>
    <row r="46" spans="2:20" x14ac:dyDescent="0.35">
      <c r="B46" s="45">
        <v>29</v>
      </c>
      <c r="C46" s="115" t="str">
        <f>'Air Rifle Ranking'!C46</f>
        <v/>
      </c>
      <c r="D46" s="116"/>
      <c r="E46" s="67" t="str">
        <f>'Air Rifle Ranking'!F46</f>
        <v/>
      </c>
      <c r="G46" s="45">
        <v>29</v>
      </c>
      <c r="H46" s="111" t="str">
        <f>'Air Rifle Ranking'!J46</f>
        <v>Carlee Valenta</v>
      </c>
      <c r="I46" s="111"/>
      <c r="J46" s="67">
        <f>'Air Rifle Ranking'!M46</f>
        <v>627.4666666666667</v>
      </c>
      <c r="L46" s="45">
        <v>29</v>
      </c>
      <c r="M46" s="111" t="str">
        <f>'Smallbore Ranking'!C46</f>
        <v/>
      </c>
      <c r="N46" s="111"/>
      <c r="O46" s="67" t="str">
        <f>'Smallbore Ranking'!F46</f>
        <v/>
      </c>
      <c r="Q46" s="45">
        <v>29</v>
      </c>
      <c r="R46" s="111" t="str">
        <f>'Smallbore Ranking'!J46</f>
        <v/>
      </c>
      <c r="S46" s="111"/>
      <c r="T46" s="67" t="str">
        <f>'Smallbore Ranking'!M46</f>
        <v/>
      </c>
    </row>
    <row r="47" spans="2:20" ht="15" thickBot="1" x14ac:dyDescent="0.4">
      <c r="B47" s="45">
        <v>30</v>
      </c>
      <c r="C47" s="115" t="str">
        <f>'Air Rifle Ranking'!C47</f>
        <v/>
      </c>
      <c r="D47" s="116"/>
      <c r="E47" s="67" t="str">
        <f>'Air Rifle Ranking'!F47</f>
        <v/>
      </c>
      <c r="G47" s="45">
        <v>30</v>
      </c>
      <c r="H47" s="111" t="str">
        <f>'Air Rifle Ranking'!J47</f>
        <v>Lauren Hurley</v>
      </c>
      <c r="I47" s="111"/>
      <c r="J47" s="67">
        <f>'Air Rifle Ranking'!M47</f>
        <v>627.4</v>
      </c>
      <c r="L47" s="45">
        <v>30</v>
      </c>
      <c r="M47" s="112" t="str">
        <f>'Smallbore Ranking'!C47</f>
        <v/>
      </c>
      <c r="N47" s="112"/>
      <c r="O47" s="69" t="str">
        <f>'Smallbore Ranking'!F47</f>
        <v/>
      </c>
      <c r="Q47" s="45">
        <v>30</v>
      </c>
      <c r="R47" s="111" t="str">
        <f>'Smallbore Ranking'!J47</f>
        <v/>
      </c>
      <c r="S47" s="111"/>
      <c r="T47" s="67" t="str">
        <f>'Smallbore Ranking'!M47</f>
        <v/>
      </c>
    </row>
    <row r="48" spans="2:20" x14ac:dyDescent="0.35">
      <c r="B48" s="45">
        <v>31</v>
      </c>
      <c r="C48" s="115" t="str">
        <f>'Air Rifle Ranking'!C48</f>
        <v/>
      </c>
      <c r="D48" s="116"/>
      <c r="E48" s="67" t="str">
        <f>'Air Rifle Ranking'!F48</f>
        <v/>
      </c>
      <c r="G48" s="45">
        <v>31</v>
      </c>
      <c r="H48" s="111" t="str">
        <f>'Air Rifle Ranking'!J48</f>
        <v>Natalie Perrin</v>
      </c>
      <c r="I48" s="111"/>
      <c r="J48" s="67">
        <f>'Air Rifle Ranking'!M48</f>
        <v>626.5</v>
      </c>
      <c r="Q48" s="45">
        <v>31</v>
      </c>
      <c r="R48" s="111" t="str">
        <f>'Smallbore Ranking'!J48</f>
        <v/>
      </c>
      <c r="S48" s="111"/>
      <c r="T48" s="67" t="str">
        <f>'Smallbore Ranking'!M48</f>
        <v/>
      </c>
    </row>
    <row r="49" spans="2:20" x14ac:dyDescent="0.35">
      <c r="B49" s="45">
        <v>32</v>
      </c>
      <c r="C49" s="115" t="str">
        <f>'Air Rifle Ranking'!C49</f>
        <v/>
      </c>
      <c r="D49" s="116"/>
      <c r="E49" s="67" t="str">
        <f>'Air Rifle Ranking'!F49</f>
        <v/>
      </c>
      <c r="G49" s="45">
        <v>32</v>
      </c>
      <c r="H49" s="111" t="str">
        <f>'Air Rifle Ranking'!J49</f>
        <v>Bremen Butler</v>
      </c>
      <c r="I49" s="111"/>
      <c r="J49" s="67">
        <f>'Air Rifle Ranking'!M49</f>
        <v>625.85</v>
      </c>
      <c r="Q49" s="45">
        <v>32</v>
      </c>
      <c r="R49" s="111" t="str">
        <f>'Smallbore Ranking'!J49</f>
        <v/>
      </c>
      <c r="S49" s="111"/>
      <c r="T49" s="67" t="str">
        <f>'Smallbore Ranking'!M49</f>
        <v/>
      </c>
    </row>
    <row r="50" spans="2:20" x14ac:dyDescent="0.35">
      <c r="B50" s="45">
        <v>33</v>
      </c>
      <c r="C50" s="115" t="str">
        <f>'Air Rifle Ranking'!C50</f>
        <v/>
      </c>
      <c r="D50" s="116"/>
      <c r="E50" s="67" t="str">
        <f>'Air Rifle Ranking'!F50</f>
        <v/>
      </c>
      <c r="G50" s="45">
        <v>33</v>
      </c>
      <c r="H50" s="111" t="str">
        <f>'Air Rifle Ranking'!J50</f>
        <v>Anne White</v>
      </c>
      <c r="I50" s="111"/>
      <c r="J50" s="67">
        <f>'Air Rifle Ranking'!M50</f>
        <v>625.79999999999995</v>
      </c>
      <c r="Q50" s="45">
        <v>33</v>
      </c>
      <c r="R50" s="111" t="str">
        <f>'Smallbore Ranking'!J50</f>
        <v/>
      </c>
      <c r="S50" s="111"/>
      <c r="T50" s="67" t="str">
        <f>'Smallbore Ranking'!M50</f>
        <v/>
      </c>
    </row>
    <row r="51" spans="2:20" x14ac:dyDescent="0.35">
      <c r="B51" s="45">
        <v>34</v>
      </c>
      <c r="C51" s="115" t="str">
        <f>'Air Rifle Ranking'!C51</f>
        <v/>
      </c>
      <c r="D51" s="116"/>
      <c r="E51" s="67" t="str">
        <f>'Air Rifle Ranking'!F51</f>
        <v/>
      </c>
      <c r="G51" s="45">
        <v>34</v>
      </c>
      <c r="H51" s="111" t="str">
        <f>'Air Rifle Ranking'!J51</f>
        <v>Danjela DeJesus</v>
      </c>
      <c r="I51" s="111"/>
      <c r="J51" s="67">
        <f>'Air Rifle Ranking'!M51</f>
        <v>625.5</v>
      </c>
      <c r="Q51" s="45">
        <v>34</v>
      </c>
      <c r="R51" s="111" t="str">
        <f>'Smallbore Ranking'!J51</f>
        <v/>
      </c>
      <c r="S51" s="111"/>
      <c r="T51" s="67" t="str">
        <f>'Smallbore Ranking'!M51</f>
        <v/>
      </c>
    </row>
    <row r="52" spans="2:20" x14ac:dyDescent="0.35">
      <c r="B52" s="45">
        <v>35</v>
      </c>
      <c r="C52" s="115" t="str">
        <f>'Air Rifle Ranking'!C52</f>
        <v/>
      </c>
      <c r="D52" s="116"/>
      <c r="E52" s="67" t="str">
        <f>'Air Rifle Ranking'!F52</f>
        <v/>
      </c>
      <c r="G52" s="45">
        <v>35</v>
      </c>
      <c r="H52" s="111" t="str">
        <f>'Air Rifle Ranking'!J52</f>
        <v>Gabrielle Ayers</v>
      </c>
      <c r="I52" s="111"/>
      <c r="J52" s="67">
        <f>'Air Rifle Ranking'!M52</f>
        <v>625.20000000000005</v>
      </c>
      <c r="Q52" s="45">
        <v>35</v>
      </c>
      <c r="R52" s="111" t="str">
        <f>'Smallbore Ranking'!J52</f>
        <v/>
      </c>
      <c r="S52" s="111"/>
      <c r="T52" s="67" t="str">
        <f>'Smallbore Ranking'!M52</f>
        <v/>
      </c>
    </row>
    <row r="53" spans="2:20" x14ac:dyDescent="0.35">
      <c r="B53" s="45">
        <v>36</v>
      </c>
      <c r="C53" s="115" t="str">
        <f>'Air Rifle Ranking'!C53</f>
        <v/>
      </c>
      <c r="D53" s="116"/>
      <c r="E53" s="67" t="str">
        <f>'Air Rifle Ranking'!F53</f>
        <v/>
      </c>
      <c r="G53" s="45">
        <v>36</v>
      </c>
      <c r="H53" s="111" t="str">
        <f>'Air Rifle Ranking'!J53</f>
        <v>Rachael Charles</v>
      </c>
      <c r="I53" s="111"/>
      <c r="J53" s="67">
        <f>'Air Rifle Ranking'!M53</f>
        <v>624.76666666666665</v>
      </c>
      <c r="Q53" s="45">
        <v>36</v>
      </c>
      <c r="R53" s="111" t="str">
        <f>'Smallbore Ranking'!J53</f>
        <v/>
      </c>
      <c r="S53" s="111"/>
      <c r="T53" s="67" t="str">
        <f>'Smallbore Ranking'!M53</f>
        <v/>
      </c>
    </row>
    <row r="54" spans="2:20" x14ac:dyDescent="0.35">
      <c r="B54" s="45">
        <v>37</v>
      </c>
      <c r="C54" s="115" t="str">
        <f>'Air Rifle Ranking'!C54</f>
        <v/>
      </c>
      <c r="D54" s="116"/>
      <c r="E54" s="67" t="str">
        <f>'Air Rifle Ranking'!F54</f>
        <v/>
      </c>
      <c r="G54" s="45">
        <v>37</v>
      </c>
      <c r="H54" s="111" t="str">
        <f>'Air Rifle Ranking'!J54</f>
        <v>Lily Wytko</v>
      </c>
      <c r="I54" s="111"/>
      <c r="J54" s="67">
        <f>'Air Rifle Ranking'!M54</f>
        <v>623.67499999999995</v>
      </c>
      <c r="Q54" s="45">
        <v>37</v>
      </c>
      <c r="R54" s="111" t="str">
        <f>'Smallbore Ranking'!J54</f>
        <v/>
      </c>
      <c r="S54" s="111"/>
      <c r="T54" s="67" t="str">
        <f>'Smallbore Ranking'!M54</f>
        <v/>
      </c>
    </row>
    <row r="55" spans="2:20" x14ac:dyDescent="0.35">
      <c r="B55" s="45">
        <v>38</v>
      </c>
      <c r="C55" s="115" t="str">
        <f>'Air Rifle Ranking'!C55</f>
        <v/>
      </c>
      <c r="D55" s="116"/>
      <c r="E55" s="67" t="str">
        <f>'Air Rifle Ranking'!F55</f>
        <v/>
      </c>
      <c r="G55" s="45">
        <v>38</v>
      </c>
      <c r="H55" s="111" t="str">
        <f>'Air Rifle Ranking'!J55</f>
        <v>Katlyn Sullivan</v>
      </c>
      <c r="I55" s="111"/>
      <c r="J55" s="67">
        <f>'Air Rifle Ranking'!M55</f>
        <v>622.9</v>
      </c>
      <c r="Q55" s="45">
        <v>38</v>
      </c>
      <c r="R55" s="111" t="str">
        <f>'Smallbore Ranking'!J55</f>
        <v/>
      </c>
      <c r="S55" s="111"/>
      <c r="T55" s="67" t="str">
        <f>'Smallbore Ranking'!M55</f>
        <v/>
      </c>
    </row>
    <row r="56" spans="2:20" x14ac:dyDescent="0.35">
      <c r="B56" s="45">
        <v>39</v>
      </c>
      <c r="C56" s="122" t="str">
        <f>'Air Rifle Ranking'!C56</f>
        <v/>
      </c>
      <c r="D56" s="123"/>
      <c r="E56" s="68" t="str">
        <f>'Air Rifle Ranking'!F56</f>
        <v/>
      </c>
      <c r="G56" s="45">
        <v>39</v>
      </c>
      <c r="H56" s="111" t="str">
        <f>'Air Rifle Ranking'!J56</f>
        <v>Kelsey Dardas</v>
      </c>
      <c r="I56" s="111"/>
      <c r="J56" s="67">
        <f>'Air Rifle Ranking'!M56</f>
        <v>622.45000000000005</v>
      </c>
      <c r="Q56" s="45">
        <v>39</v>
      </c>
      <c r="R56" s="111" t="str">
        <f>'Smallbore Ranking'!J56</f>
        <v/>
      </c>
      <c r="S56" s="111"/>
      <c r="T56" s="67" t="str">
        <f>'Smallbore Ranking'!M56</f>
        <v/>
      </c>
    </row>
    <row r="57" spans="2:20" ht="15" thickBot="1" x14ac:dyDescent="0.4">
      <c r="B57" s="46">
        <v>40</v>
      </c>
      <c r="C57" s="113" t="str">
        <f>'Air Rifle Ranking'!C57</f>
        <v/>
      </c>
      <c r="D57" s="114"/>
      <c r="E57" s="69" t="str">
        <f>'Air Rifle Ranking'!F57</f>
        <v/>
      </c>
      <c r="G57" s="45">
        <v>40</v>
      </c>
      <c r="H57" s="111" t="str">
        <f>'Air Rifle Ranking'!J57</f>
        <v>Regan Diamond</v>
      </c>
      <c r="I57" s="111"/>
      <c r="J57" s="67">
        <f>'Air Rifle Ranking'!M57</f>
        <v>621.79999999999995</v>
      </c>
      <c r="Q57" s="45">
        <v>40</v>
      </c>
      <c r="R57" s="111" t="str">
        <f>'Smallbore Ranking'!J57</f>
        <v/>
      </c>
      <c r="S57" s="111"/>
      <c r="T57" s="67" t="str">
        <f>'Smallbore Ranking'!M57</f>
        <v/>
      </c>
    </row>
    <row r="58" spans="2:20" x14ac:dyDescent="0.35">
      <c r="G58" s="45">
        <v>41</v>
      </c>
      <c r="H58" s="111" t="str">
        <f>'Air Rifle Ranking'!J58</f>
        <v>Caroline Martin</v>
      </c>
      <c r="I58" s="111"/>
      <c r="J58" s="67">
        <f>'Air Rifle Ranking'!M58</f>
        <v>621.65</v>
      </c>
      <c r="Q58" s="45">
        <v>41</v>
      </c>
      <c r="R58" s="111" t="str">
        <f>'Smallbore Ranking'!J58</f>
        <v/>
      </c>
      <c r="S58" s="111"/>
      <c r="T58" s="67" t="str">
        <f>'Smallbore Ranking'!M58</f>
        <v/>
      </c>
    </row>
    <row r="59" spans="2:20" x14ac:dyDescent="0.35">
      <c r="G59" s="45">
        <v>42</v>
      </c>
      <c r="H59" s="111" t="str">
        <f>'Air Rifle Ranking'!J59</f>
        <v>Hailey Singleton</v>
      </c>
      <c r="I59" s="111"/>
      <c r="J59" s="67">
        <f>'Air Rifle Ranking'!M59</f>
        <v>618.09999999999991</v>
      </c>
      <c r="Q59" s="45">
        <v>42</v>
      </c>
      <c r="R59" s="111" t="str">
        <f>'Smallbore Ranking'!J59</f>
        <v/>
      </c>
      <c r="S59" s="111"/>
      <c r="T59" s="67" t="str">
        <f>'Smallbore Ranking'!M59</f>
        <v/>
      </c>
    </row>
    <row r="60" spans="2:20" x14ac:dyDescent="0.35">
      <c r="G60" s="45">
        <v>43</v>
      </c>
      <c r="H60" s="111" t="str">
        <f>'Air Rifle Ranking'!J60</f>
        <v/>
      </c>
      <c r="I60" s="111"/>
      <c r="J60" s="67" t="str">
        <f>'Air Rifle Ranking'!M60</f>
        <v/>
      </c>
      <c r="Q60" s="45">
        <v>43</v>
      </c>
      <c r="R60" s="111" t="str">
        <f>'Smallbore Ranking'!J60</f>
        <v/>
      </c>
      <c r="S60" s="111"/>
      <c r="T60" s="67" t="str">
        <f>'Smallbore Ranking'!M60</f>
        <v/>
      </c>
    </row>
    <row r="61" spans="2:20" x14ac:dyDescent="0.35">
      <c r="G61" s="45">
        <v>44</v>
      </c>
      <c r="H61" s="111" t="str">
        <f>'Air Rifle Ranking'!J61</f>
        <v/>
      </c>
      <c r="I61" s="111"/>
      <c r="J61" s="67" t="str">
        <f>'Air Rifle Ranking'!M61</f>
        <v/>
      </c>
      <c r="Q61" s="45">
        <v>44</v>
      </c>
      <c r="R61" s="111" t="str">
        <f>'Smallbore Ranking'!J61</f>
        <v/>
      </c>
      <c r="S61" s="111"/>
      <c r="T61" s="67" t="str">
        <f>'Smallbore Ranking'!M61</f>
        <v/>
      </c>
    </row>
    <row r="62" spans="2:20" x14ac:dyDescent="0.35">
      <c r="G62" s="45">
        <v>45</v>
      </c>
      <c r="H62" s="111" t="str">
        <f>'Air Rifle Ranking'!J62</f>
        <v/>
      </c>
      <c r="I62" s="111"/>
      <c r="J62" s="67" t="str">
        <f>'Air Rifle Ranking'!M62</f>
        <v/>
      </c>
      <c r="Q62" s="45">
        <v>45</v>
      </c>
      <c r="R62" s="111" t="str">
        <f>'Smallbore Ranking'!J62</f>
        <v/>
      </c>
      <c r="S62" s="111"/>
      <c r="T62" s="67" t="str">
        <f>'Smallbore Ranking'!M62</f>
        <v/>
      </c>
    </row>
    <row r="63" spans="2:20" x14ac:dyDescent="0.35">
      <c r="G63" s="45">
        <v>46</v>
      </c>
      <c r="H63" s="111" t="str">
        <f>'Air Rifle Ranking'!J63</f>
        <v/>
      </c>
      <c r="I63" s="111"/>
      <c r="J63" s="67" t="str">
        <f>'Air Rifle Ranking'!M63</f>
        <v/>
      </c>
      <c r="Q63" s="45">
        <v>46</v>
      </c>
      <c r="R63" s="111" t="str">
        <f>'Smallbore Ranking'!J63</f>
        <v/>
      </c>
      <c r="S63" s="111"/>
      <c r="T63" s="67" t="str">
        <f>'Smallbore Ranking'!M63</f>
        <v/>
      </c>
    </row>
    <row r="64" spans="2:20" x14ac:dyDescent="0.35">
      <c r="G64" s="45">
        <v>47</v>
      </c>
      <c r="H64" s="111" t="str">
        <f>'Air Rifle Ranking'!J64</f>
        <v/>
      </c>
      <c r="I64" s="111"/>
      <c r="J64" s="67" t="str">
        <f>'Air Rifle Ranking'!M64</f>
        <v/>
      </c>
      <c r="Q64" s="45">
        <v>47</v>
      </c>
      <c r="R64" s="111" t="str">
        <f>'Smallbore Ranking'!J64</f>
        <v/>
      </c>
      <c r="S64" s="111"/>
      <c r="T64" s="67" t="str">
        <f>'Smallbore Ranking'!M64</f>
        <v/>
      </c>
    </row>
    <row r="65" spans="7:20" x14ac:dyDescent="0.35">
      <c r="G65" s="45">
        <v>48</v>
      </c>
      <c r="H65" s="111" t="str">
        <f>'Air Rifle Ranking'!J65</f>
        <v/>
      </c>
      <c r="I65" s="111"/>
      <c r="J65" s="67" t="str">
        <f>'Air Rifle Ranking'!M65</f>
        <v/>
      </c>
      <c r="Q65" s="45">
        <v>48</v>
      </c>
      <c r="R65" s="111" t="str">
        <f>'Smallbore Ranking'!J65</f>
        <v/>
      </c>
      <c r="S65" s="111"/>
      <c r="T65" s="67" t="str">
        <f>'Smallbore Ranking'!M65</f>
        <v/>
      </c>
    </row>
    <row r="66" spans="7:20" x14ac:dyDescent="0.35">
      <c r="G66" s="45">
        <v>49</v>
      </c>
      <c r="H66" s="111" t="str">
        <f>'Air Rifle Ranking'!J66</f>
        <v/>
      </c>
      <c r="I66" s="111"/>
      <c r="J66" s="67" t="str">
        <f>'Air Rifle Ranking'!M66</f>
        <v/>
      </c>
      <c r="Q66" s="45">
        <v>49</v>
      </c>
      <c r="R66" s="111" t="str">
        <f>'Smallbore Ranking'!J66</f>
        <v/>
      </c>
      <c r="S66" s="111"/>
      <c r="T66" s="67" t="str">
        <f>'Smallbore Ranking'!M66</f>
        <v/>
      </c>
    </row>
    <row r="67" spans="7:20" x14ac:dyDescent="0.35">
      <c r="G67" s="45">
        <v>50</v>
      </c>
      <c r="H67" s="111" t="str">
        <f>'Air Rifle Ranking'!J67</f>
        <v/>
      </c>
      <c r="I67" s="111"/>
      <c r="J67" s="67" t="str">
        <f>'Air Rifle Ranking'!M67</f>
        <v/>
      </c>
      <c r="Q67" s="45">
        <v>50</v>
      </c>
      <c r="R67" s="111" t="str">
        <f>'Smallbore Ranking'!J67</f>
        <v/>
      </c>
      <c r="S67" s="111"/>
      <c r="T67" s="67" t="str">
        <f>'Smallbore Ranking'!M67</f>
        <v/>
      </c>
    </row>
    <row r="68" spans="7:20" x14ac:dyDescent="0.35">
      <c r="G68" s="45">
        <v>51</v>
      </c>
      <c r="H68" s="111" t="str">
        <f>'Air Rifle Ranking'!J68</f>
        <v/>
      </c>
      <c r="I68" s="111"/>
      <c r="J68" s="67" t="str">
        <f>'Air Rifle Ranking'!M68</f>
        <v/>
      </c>
      <c r="Q68" s="45">
        <v>51</v>
      </c>
      <c r="R68" s="111" t="str">
        <f>'Smallbore Ranking'!J68</f>
        <v/>
      </c>
      <c r="S68" s="111"/>
      <c r="T68" s="67" t="str">
        <f>'Smallbore Ranking'!M68</f>
        <v/>
      </c>
    </row>
    <row r="69" spans="7:20" x14ac:dyDescent="0.35">
      <c r="G69" s="45">
        <v>52</v>
      </c>
      <c r="H69" s="111" t="str">
        <f>'Air Rifle Ranking'!J69</f>
        <v/>
      </c>
      <c r="I69" s="111"/>
      <c r="J69" s="67" t="str">
        <f>'Air Rifle Ranking'!M69</f>
        <v/>
      </c>
      <c r="Q69" s="45">
        <v>52</v>
      </c>
      <c r="R69" s="111" t="str">
        <f>'Smallbore Ranking'!J69</f>
        <v/>
      </c>
      <c r="S69" s="111"/>
      <c r="T69" s="67" t="str">
        <f>'Smallbore Ranking'!M69</f>
        <v/>
      </c>
    </row>
    <row r="70" spans="7:20" x14ac:dyDescent="0.35">
      <c r="G70" s="45">
        <v>53</v>
      </c>
      <c r="H70" s="111" t="str">
        <f>'Air Rifle Ranking'!J70</f>
        <v/>
      </c>
      <c r="I70" s="111"/>
      <c r="J70" s="67" t="str">
        <f>'Air Rifle Ranking'!M70</f>
        <v/>
      </c>
      <c r="Q70" s="45">
        <v>53</v>
      </c>
      <c r="R70" s="111" t="str">
        <f>'Smallbore Ranking'!J70</f>
        <v/>
      </c>
      <c r="S70" s="111"/>
      <c r="T70" s="67" t="str">
        <f>'Smallbore Ranking'!M70</f>
        <v/>
      </c>
    </row>
    <row r="71" spans="7:20" x14ac:dyDescent="0.35">
      <c r="G71" s="45">
        <v>54</v>
      </c>
      <c r="H71" s="111" t="str">
        <f>'Air Rifle Ranking'!J71</f>
        <v/>
      </c>
      <c r="I71" s="111"/>
      <c r="J71" s="67" t="str">
        <f>'Air Rifle Ranking'!M71</f>
        <v/>
      </c>
      <c r="Q71" s="45">
        <v>54</v>
      </c>
      <c r="R71" s="111" t="str">
        <f>'Smallbore Ranking'!J71</f>
        <v/>
      </c>
      <c r="S71" s="111"/>
      <c r="T71" s="67" t="str">
        <f>'Smallbore Ranking'!M71</f>
        <v/>
      </c>
    </row>
    <row r="72" spans="7:20" ht="15" thickBot="1" x14ac:dyDescent="0.4">
      <c r="G72" s="45">
        <v>55</v>
      </c>
      <c r="H72" s="111" t="str">
        <f>'Air Rifle Ranking'!J72</f>
        <v/>
      </c>
      <c r="I72" s="111"/>
      <c r="J72" s="67" t="str">
        <f>'Air Rifle Ranking'!M72</f>
        <v/>
      </c>
      <c r="Q72" s="45">
        <v>55</v>
      </c>
      <c r="R72" s="112" t="str">
        <f>'Smallbore Ranking'!J72</f>
        <v/>
      </c>
      <c r="S72" s="112"/>
      <c r="T72" s="69" t="str">
        <f>'Smallbore Ranking'!M72</f>
        <v/>
      </c>
    </row>
    <row r="73" spans="7:20" x14ac:dyDescent="0.35">
      <c r="G73" s="45">
        <v>56</v>
      </c>
      <c r="H73" s="111" t="str">
        <f>'Air Rifle Ranking'!J73</f>
        <v/>
      </c>
      <c r="I73" s="111"/>
      <c r="J73" s="67" t="str">
        <f>'Air Rifle Ranking'!M73</f>
        <v/>
      </c>
    </row>
    <row r="74" spans="7:20" x14ac:dyDescent="0.35">
      <c r="G74" s="45">
        <v>57</v>
      </c>
      <c r="H74" s="111" t="str">
        <f>'Air Rifle Ranking'!J74</f>
        <v/>
      </c>
      <c r="I74" s="111"/>
      <c r="J74" s="67" t="str">
        <f>'Air Rifle Ranking'!M74</f>
        <v/>
      </c>
    </row>
    <row r="75" spans="7:20" x14ac:dyDescent="0.35">
      <c r="G75" s="45">
        <v>58</v>
      </c>
      <c r="H75" s="111" t="str">
        <f>'Air Rifle Ranking'!J75</f>
        <v/>
      </c>
      <c r="I75" s="111"/>
      <c r="J75" s="67" t="str">
        <f>'Air Rifle Ranking'!M75</f>
        <v/>
      </c>
    </row>
    <row r="76" spans="7:20" x14ac:dyDescent="0.35">
      <c r="G76" s="45">
        <v>59</v>
      </c>
      <c r="H76" s="111" t="str">
        <f>'Air Rifle Ranking'!J76</f>
        <v/>
      </c>
      <c r="I76" s="111"/>
      <c r="J76" s="67" t="str">
        <f>'Air Rifle Ranking'!M76</f>
        <v/>
      </c>
    </row>
    <row r="77" spans="7:20" x14ac:dyDescent="0.35">
      <c r="G77" s="45">
        <v>60</v>
      </c>
      <c r="H77" s="111" t="str">
        <f>'Air Rifle Ranking'!J77</f>
        <v/>
      </c>
      <c r="I77" s="111"/>
      <c r="J77" s="67" t="str">
        <f>'Air Rifle Ranking'!M77</f>
        <v/>
      </c>
    </row>
    <row r="78" spans="7:20" x14ac:dyDescent="0.35">
      <c r="G78" s="45">
        <v>61</v>
      </c>
      <c r="H78" s="111" t="str">
        <f>'Air Rifle Ranking'!J78</f>
        <v/>
      </c>
      <c r="I78" s="111"/>
      <c r="J78" s="67" t="str">
        <f>'Air Rifle Ranking'!M78</f>
        <v/>
      </c>
    </row>
    <row r="79" spans="7:20" x14ac:dyDescent="0.35">
      <c r="G79" s="45">
        <v>62</v>
      </c>
      <c r="H79" s="111" t="str">
        <f>'Air Rifle Ranking'!J79</f>
        <v/>
      </c>
      <c r="I79" s="111"/>
      <c r="J79" s="67" t="str">
        <f>'Air Rifle Ranking'!M79</f>
        <v/>
      </c>
    </row>
    <row r="80" spans="7:20" ht="15" thickBot="1" x14ac:dyDescent="0.4">
      <c r="G80" s="46">
        <v>63</v>
      </c>
      <c r="H80" s="112" t="str">
        <f>'Air Rifle Ranking'!J80</f>
        <v/>
      </c>
      <c r="I80" s="112"/>
      <c r="J80" s="69" t="str">
        <f>'Air Rifle Ranking'!M80</f>
        <v/>
      </c>
    </row>
  </sheetData>
  <mergeCells count="200">
    <mergeCell ref="H77:I77"/>
    <mergeCell ref="H78:I78"/>
    <mergeCell ref="H79:I79"/>
    <mergeCell ref="H80:I80"/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60:I60"/>
    <mergeCell ref="H61:I61"/>
    <mergeCell ref="H62:I62"/>
    <mergeCell ref="H38:I38"/>
    <mergeCell ref="H39:I39"/>
    <mergeCell ref="H40:I40"/>
    <mergeCell ref="H41:I41"/>
    <mergeCell ref="H34:I34"/>
    <mergeCell ref="M25:N25"/>
    <mergeCell ref="M26:N26"/>
    <mergeCell ref="M27:N27"/>
    <mergeCell ref="M28:N28"/>
    <mergeCell ref="M29:N29"/>
    <mergeCell ref="M30:N30"/>
    <mergeCell ref="M31:N31"/>
    <mergeCell ref="M32:N32"/>
    <mergeCell ref="M33:N33"/>
    <mergeCell ref="M42:N42"/>
    <mergeCell ref="M43:N43"/>
    <mergeCell ref="M44:N44"/>
    <mergeCell ref="M45:N45"/>
    <mergeCell ref="M34:N34"/>
    <mergeCell ref="M35:N35"/>
    <mergeCell ref="M36:N36"/>
    <mergeCell ref="M37:N37"/>
    <mergeCell ref="M38:N38"/>
    <mergeCell ref="M39:N39"/>
    <mergeCell ref="M40:N40"/>
    <mergeCell ref="M41:N41"/>
    <mergeCell ref="H55:I55"/>
    <mergeCell ref="H56:I56"/>
    <mergeCell ref="H57:I57"/>
    <mergeCell ref="H43:I43"/>
    <mergeCell ref="H44:I44"/>
    <mergeCell ref="M46:N46"/>
    <mergeCell ref="M47:N47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35:I35"/>
    <mergeCell ref="H36:I36"/>
    <mergeCell ref="H37:I37"/>
    <mergeCell ref="C56:D5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C51:D51"/>
    <mergeCell ref="C52:D52"/>
    <mergeCell ref="C53:D53"/>
    <mergeCell ref="H42:I42"/>
    <mergeCell ref="C55:D55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C32:D32"/>
    <mergeCell ref="C33:D33"/>
    <mergeCell ref="C34:D34"/>
    <mergeCell ref="C35:D35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R32:S32"/>
    <mergeCell ref="R29:S29"/>
    <mergeCell ref="R30:S30"/>
    <mergeCell ref="R31:S31"/>
    <mergeCell ref="R28:S28"/>
    <mergeCell ref="R22:S22"/>
    <mergeCell ref="R23:S23"/>
    <mergeCell ref="R24:S24"/>
    <mergeCell ref="R25:S25"/>
    <mergeCell ref="R26:S26"/>
    <mergeCell ref="R27:S27"/>
    <mergeCell ref="R40:S40"/>
    <mergeCell ref="R41:S41"/>
    <mergeCell ref="R34:S34"/>
    <mergeCell ref="R35:S35"/>
    <mergeCell ref="R36:S36"/>
    <mergeCell ref="R37:S37"/>
    <mergeCell ref="R38:S38"/>
    <mergeCell ref="R39:S39"/>
    <mergeCell ref="R33:S33"/>
    <mergeCell ref="R68:S68"/>
    <mergeCell ref="R69:S69"/>
    <mergeCell ref="R70:S70"/>
    <mergeCell ref="R71:S71"/>
    <mergeCell ref="R72:S72"/>
    <mergeCell ref="C57:D57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R57:S57"/>
    <mergeCell ref="R58:S58"/>
    <mergeCell ref="C54:D54"/>
    <mergeCell ref="R64:S64"/>
    <mergeCell ref="R65:S65"/>
    <mergeCell ref="R66:S66"/>
    <mergeCell ref="R67:S67"/>
    <mergeCell ref="R59:S59"/>
    <mergeCell ref="R60:S60"/>
    <mergeCell ref="R61:S61"/>
    <mergeCell ref="R62:S62"/>
    <mergeCell ref="R63:S63"/>
  </mergeCells>
  <conditionalFormatting sqref="B18:E22 B24:E27 B29:E57">
    <cfRule type="expression" dxfId="50" priority="18" stopIfTrue="1">
      <formula>$E18=""</formula>
    </cfRule>
    <cfRule type="expression" dxfId="47" priority="21" stopIfTrue="1">
      <formula>$E18&gt;=$D$11</formula>
    </cfRule>
    <cfRule type="expression" dxfId="46" priority="22">
      <formula>AND($E18&gt;=$D$12,$E18&lt;$D$11)</formula>
    </cfRule>
  </conditionalFormatting>
  <conditionalFormatting sqref="G18:J80">
    <cfRule type="expression" dxfId="45" priority="556" stopIfTrue="1">
      <formula>$J18=""</formula>
    </cfRule>
    <cfRule type="expression" dxfId="42" priority="559" stopIfTrue="1">
      <formula>AND($G18&lt;=5,$J18&gt;=$I$11)</formula>
    </cfRule>
    <cfRule type="expression" dxfId="41" priority="560">
      <formula>$J18&gt;=$I$12</formula>
    </cfRule>
  </conditionalFormatting>
  <conditionalFormatting sqref="L73">
    <cfRule type="expression" dxfId="40" priority="545">
      <formula>AND($J71&gt;=$I$12,$J71&lt;$I$11)</formula>
    </cfRule>
  </conditionalFormatting>
  <conditionalFormatting sqref="L18:O47">
    <cfRule type="expression" dxfId="39" priority="505" stopIfTrue="1">
      <formula>$O18=""</formula>
    </cfRule>
    <cfRule type="expression" dxfId="36" priority="508" stopIfTrue="1">
      <formula>$O18&gt;=$N$11</formula>
    </cfRule>
    <cfRule type="expression" dxfId="35" priority="509">
      <formula>AND($O18&gt;=$N$12,$O18&lt;$N$11)</formula>
    </cfRule>
  </conditionalFormatting>
  <conditionalFormatting sqref="Q18:T72">
    <cfRule type="expression" dxfId="34" priority="842" stopIfTrue="1">
      <formula>$T18=""</formula>
    </cfRule>
    <cfRule type="expression" dxfId="31" priority="845" stopIfTrue="1">
      <formula>$T18&gt;=$S$11</formula>
    </cfRule>
    <cfRule type="expression" dxfId="30" priority="846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B18:E22 B24:E27 B29:E57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L18:O47</xm:sqref>
        </x14:conditionalFormatting>
        <x14:conditionalFormatting xmlns:xm="http://schemas.microsoft.com/office/excel/2006/main">
          <x14:cfRule type="expression" priority="843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844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Q18:T72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2025-01-03T16:11:24Z</cp:lastPrinted>
  <dcterms:created xsi:type="dcterms:W3CDTF">2024-11-25T19:50:55Z</dcterms:created>
  <dcterms:modified xsi:type="dcterms:W3CDTF">2025-05-25T20:12:02Z</dcterms:modified>
</cp:coreProperties>
</file>